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140" activeTab="0"/>
  </bookViews>
  <sheets>
    <sheet name="YII1" sheetId="1" r:id="rId1"/>
    <sheet name="YII2" sheetId="2" r:id="rId2"/>
    <sheet name="Portfolio" sheetId="3" state="hidden" r:id="rId3"/>
    <sheet name="Consol Nav" sheetId="4" state="hidden" r:id="rId4"/>
  </sheets>
  <definedNames>
    <definedName name="_xlnm.Print_Area" localSheetId="0">'YII1'!$B$1:$F$58</definedName>
    <definedName name="_xlnm.Print_Area" localSheetId="1">'YII2'!$B$5:$F$44</definedName>
  </definedNames>
  <calcPr fullCalcOnLoad="1"/>
</workbook>
</file>

<file path=xl/sharedStrings.xml><?xml version="1.0" encoding="utf-8"?>
<sst xmlns="http://schemas.openxmlformats.org/spreadsheetml/2006/main" count="1017" uniqueCount="348">
  <si>
    <t>Name of Instrument</t>
  </si>
  <si>
    <t>Rating</t>
  </si>
  <si>
    <t>Quantity</t>
  </si>
  <si>
    <t>Market/Fair Value (Rs. in Lacs)</t>
  </si>
  <si>
    <t>% to Net Assets</t>
  </si>
  <si>
    <t>Sub Total</t>
  </si>
  <si>
    <t>Total</t>
  </si>
  <si>
    <t>Net Receivable/Payable</t>
  </si>
  <si>
    <t>NET ASSETS</t>
  </si>
  <si>
    <t>** Thinly traded/Non traded securities # Unlisted Security.</t>
  </si>
  <si>
    <t>Notes:</t>
  </si>
  <si>
    <t xml:space="preserve">Plan/Option </t>
  </si>
  <si>
    <t>Growth</t>
  </si>
  <si>
    <t>Debt Instruments</t>
  </si>
  <si>
    <t>IIFCL MF INFRASTRUCTURE DEBT FUND SR - I</t>
  </si>
  <si>
    <t>Sovereign</t>
  </si>
  <si>
    <t>Portfolio Report &amp; Holding as % of Net Assets</t>
  </si>
  <si>
    <t>NAV date</t>
  </si>
  <si>
    <t>Scheme code</t>
  </si>
  <si>
    <t>Scheme Name</t>
  </si>
  <si>
    <t>Mfond Code</t>
  </si>
  <si>
    <t>ISIN</t>
  </si>
  <si>
    <t>Security Type</t>
  </si>
  <si>
    <t>Security Name</t>
  </si>
  <si>
    <t>Avg Cost</t>
  </si>
  <si>
    <t>Book Value</t>
  </si>
  <si>
    <t>Amortization amount</t>
  </si>
  <si>
    <t>Market Price</t>
  </si>
  <si>
    <t>Price Date</t>
  </si>
  <si>
    <t>Market Value</t>
  </si>
  <si>
    <t>Appe_dep</t>
  </si>
  <si>
    <t>% to net Asset</t>
  </si>
  <si>
    <t>Company Name</t>
  </si>
  <si>
    <t>Accrued Interest (Val CCY)</t>
  </si>
  <si>
    <t>Last Coupon Date</t>
  </si>
  <si>
    <t>Next Coupon Date</t>
  </si>
  <si>
    <t>Maturity date</t>
  </si>
  <si>
    <t>Security Listed Indicator</t>
  </si>
  <si>
    <t>Long/Short Indicator</t>
  </si>
  <si>
    <t>Asset Type</t>
  </si>
  <si>
    <t>CCY</t>
  </si>
  <si>
    <t>Security  Code</t>
  </si>
  <si>
    <t>Price Source</t>
  </si>
  <si>
    <t>Book Value (Fund CCY)</t>
  </si>
  <si>
    <t>Market Value (FUND CCY)</t>
  </si>
  <si>
    <t>AMFI_Industry</t>
  </si>
  <si>
    <t>Maturity In Years</t>
  </si>
  <si>
    <t>YII1</t>
  </si>
  <si>
    <t>Fixed rates bonds - Corporate</t>
  </si>
  <si>
    <t>DPJIPL 13.25% 12AUG22 NCD</t>
  </si>
  <si>
    <t>L</t>
  </si>
  <si>
    <t>INR</t>
  </si>
  <si>
    <t>L2</t>
  </si>
  <si>
    <t>FUND SPECIFIC PRICES</t>
  </si>
  <si>
    <t>INE124L07014</t>
  </si>
  <si>
    <t>INE124L07022</t>
  </si>
  <si>
    <t>INE124L07030</t>
  </si>
  <si>
    <t>INE154R07018</t>
  </si>
  <si>
    <t>DPJ DRA TWS PVT LTD 12.75% 06SEP20 NCD</t>
  </si>
  <si>
    <t>INE427M07019</t>
  </si>
  <si>
    <t>GVRIPL 13.25% 13AUG22 NCD</t>
  </si>
  <si>
    <t>TERM DEPOSITS</t>
  </si>
  <si>
    <t>L36</t>
  </si>
  <si>
    <t>Free quotation</t>
  </si>
  <si>
    <t>TREASURY BILLS</t>
  </si>
  <si>
    <t>L8A</t>
  </si>
  <si>
    <t>Scheme</t>
  </si>
  <si>
    <t>Date</t>
  </si>
  <si>
    <t>Plan</t>
  </si>
  <si>
    <t>Opening</t>
  </si>
  <si>
    <t>Closing</t>
  </si>
  <si>
    <t>NAV</t>
  </si>
  <si>
    <t>Units Outstanding</t>
  </si>
  <si>
    <t>Shares Subscribed</t>
  </si>
  <si>
    <t>Shares Redeemed</t>
  </si>
  <si>
    <t>Subscription Money</t>
  </si>
  <si>
    <t>Redemption Money</t>
  </si>
  <si>
    <t>Load</t>
  </si>
  <si>
    <t>L - Interest</t>
  </si>
  <si>
    <t>S - Interest</t>
  </si>
  <si>
    <t>Dividend Income</t>
  </si>
  <si>
    <t>R - Gain / Loss</t>
  </si>
  <si>
    <t>U - Gain /Loss</t>
  </si>
  <si>
    <t>Management Fee</t>
  </si>
  <si>
    <t>Service Tax</t>
  </si>
  <si>
    <t>Registrar Fee</t>
  </si>
  <si>
    <t>Marketing Expenses</t>
  </si>
  <si>
    <t>Custody Fee</t>
  </si>
  <si>
    <t>Audit Fee</t>
  </si>
  <si>
    <t>Trustee Fee</t>
  </si>
  <si>
    <t>Others</t>
  </si>
  <si>
    <t>Interplan</t>
  </si>
  <si>
    <t>Dividend</t>
  </si>
  <si>
    <t>DDT</t>
  </si>
  <si>
    <t>Bank Charges</t>
  </si>
  <si>
    <t>Postage Charges</t>
  </si>
  <si>
    <t>Printing &amp; Stationary</t>
  </si>
  <si>
    <t>PCM Charges</t>
  </si>
  <si>
    <t>CCIL Charges</t>
  </si>
  <si>
    <t>Brokerage Futures</t>
  </si>
  <si>
    <t>Advertising Expenses</t>
  </si>
  <si>
    <t>Total Exp</t>
  </si>
  <si>
    <t>Check</t>
  </si>
  <si>
    <t>GR</t>
  </si>
  <si>
    <t>Weightage</t>
  </si>
  <si>
    <t>2) Net Assets Value per unit (in Rs.) are as follows :</t>
  </si>
  <si>
    <t>INE111R07026</t>
  </si>
  <si>
    <t>INE542N07013</t>
  </si>
  <si>
    <t>GIWFAL 12.00% 30DEC23 NCD</t>
  </si>
  <si>
    <t>INE430H07013</t>
  </si>
  <si>
    <t>INE430H07039</t>
  </si>
  <si>
    <t>11.00% VISL 31 MAY 2023 SERIES A</t>
  </si>
  <si>
    <t>11.00% VISL 31 MAY 2023 SERIES C</t>
  </si>
  <si>
    <t>INE430H07054</t>
  </si>
  <si>
    <t>VELANKANI INFO SYS LTD 11.00% 31MAY23 NC</t>
  </si>
  <si>
    <t>13.25% D P Jain &amp; Co. Infrastructure Private Limited 12-Aug-2022 NCD #</t>
  </si>
  <si>
    <t>12.75% DPJ-DRA Tollways Private Limited  06-Sep-2020 NCD #</t>
  </si>
  <si>
    <t>Term Deposits</t>
  </si>
  <si>
    <t>INE556S07111</t>
  </si>
  <si>
    <t>INE430H07096</t>
  </si>
  <si>
    <t>INE384W07011</t>
  </si>
  <si>
    <t>IN002016X504</t>
  </si>
  <si>
    <t>IN002016X512</t>
  </si>
  <si>
    <t>14.40% GMR WARORA NCD 25SEP2022 SRS I</t>
  </si>
  <si>
    <t>14.40% GMR WARORA NCD 25SEP2023 SRS II</t>
  </si>
  <si>
    <t>14.40% GMR WARORA NCD 25NOV2023 SRS III</t>
  </si>
  <si>
    <t>ENICL SR-11 8.85% 30SEP19 NCD</t>
  </si>
  <si>
    <t>VELANKANI INFO SYSTEM LTD 14% 31MAY20</t>
  </si>
  <si>
    <t>IDIA00165765</t>
  </si>
  <si>
    <t>6.50% BANK OF INDIA 07APR17 FD</t>
  </si>
  <si>
    <t>IDIA00165766</t>
  </si>
  <si>
    <t>6.50% BANK OF BARODA 07APR17 FD</t>
  </si>
  <si>
    <t>IDIA00165767</t>
  </si>
  <si>
    <t>6.50% BANK OF INDIA 06APR17 FD</t>
  </si>
  <si>
    <t>IDIA00165769</t>
  </si>
  <si>
    <t>6.50% BANK OF INDIA 10APR17 FD</t>
  </si>
  <si>
    <t>IDIA00165771</t>
  </si>
  <si>
    <t>6.50% IDBI BANK 21APR17 FD</t>
  </si>
  <si>
    <t>IDIA00165772</t>
  </si>
  <si>
    <t>6.50% BANK OF BARODA 21APR17 FD</t>
  </si>
  <si>
    <t>IDIA00165773</t>
  </si>
  <si>
    <t>6.50% IDBI BANK 01MAY17 FD</t>
  </si>
  <si>
    <t>FEEDBACK ENERGY DIST CO.LTD13.5% 20JAN23</t>
  </si>
  <si>
    <t>IDIA00165861</t>
  </si>
  <si>
    <t>6.50% IDBI BANK 02MAY17 FD</t>
  </si>
  <si>
    <t>IDIA00167246</t>
  </si>
  <si>
    <t>6.50% IDBI BANK 08MAY17 FD</t>
  </si>
  <si>
    <t>IDIA00167247</t>
  </si>
  <si>
    <t>6.50% BANK OF INDIA 08MAY17 FD</t>
  </si>
  <si>
    <t>IDIA00167248</t>
  </si>
  <si>
    <t>6.50% BANK OF BARODA 09MAY17 FD</t>
  </si>
  <si>
    <t>IDIA00167249</t>
  </si>
  <si>
    <t>6.50% BANK OF INDIA 09MAY17 FD</t>
  </si>
  <si>
    <t>IDIA00167250</t>
  </si>
  <si>
    <t>6.50% IDBI BANK 09MAY17 FD</t>
  </si>
  <si>
    <t>IDIA00167251</t>
  </si>
  <si>
    <t>6.50% BANK OF BARODA 11MAY17 FD</t>
  </si>
  <si>
    <t>IDIA00167252</t>
  </si>
  <si>
    <t>6.50% BANK OF INDIA 11MAY17 FD</t>
  </si>
  <si>
    <t>IDIA00167253</t>
  </si>
  <si>
    <t>6.50% IDBI BANK 11MAY17 FD</t>
  </si>
  <si>
    <t>IDIA00167254</t>
  </si>
  <si>
    <t>6.50% IDBI BANK 12MAY17 FD</t>
  </si>
  <si>
    <t>IDIA00167255</t>
  </si>
  <si>
    <t>6.50% BANK OF INDIA 15MAY17 FD</t>
  </si>
  <si>
    <t>IDIA00167256</t>
  </si>
  <si>
    <t>6.50% IDBI BANK 16MAY17 FD</t>
  </si>
  <si>
    <t>IDIA00167257</t>
  </si>
  <si>
    <t>6.50% BANK OF INDIA 16MAY17 FD</t>
  </si>
  <si>
    <t>IDIA00167258</t>
  </si>
  <si>
    <t>6.50% BANK OF BARODA 16MAY17 FD</t>
  </si>
  <si>
    <t>IDIA00167259</t>
  </si>
  <si>
    <t>6.50% IDBI BANK 17MAY17 FD</t>
  </si>
  <si>
    <t>IDIA00167260</t>
  </si>
  <si>
    <t>6.50% BANK OF INDIA 17MAY17 FD</t>
  </si>
  <si>
    <t>IDIA00167261</t>
  </si>
  <si>
    <t>6.50% BANK OF BARODA 17MAY17 FD</t>
  </si>
  <si>
    <t>IDIA00167262</t>
  </si>
  <si>
    <t>6.50% BANK OF INDIA 21MAY17 FD</t>
  </si>
  <si>
    <t>IDIA00167263</t>
  </si>
  <si>
    <t>6.50% BANK OF INDIA 22MAY17 FD</t>
  </si>
  <si>
    <t>IDIA00167264</t>
  </si>
  <si>
    <t>6.50% BANK OF BARODA 22MAY17 FD</t>
  </si>
  <si>
    <t>IDIA00167265</t>
  </si>
  <si>
    <t>6.50% IDBI BANK 22MAY17 FD</t>
  </si>
  <si>
    <t>IDIA00167266</t>
  </si>
  <si>
    <t>6.50% BANK OF BARODA 23MAY17 FD</t>
  </si>
  <si>
    <t>IDIA00167267</t>
  </si>
  <si>
    <t>6.50% BANK OF INDIA 23MAY17 FD</t>
  </si>
  <si>
    <t>IDIA00167268</t>
  </si>
  <si>
    <t>6.50% IDBI BANK 23MAY17 FD</t>
  </si>
  <si>
    <t>91 DAY TBILL 15JUN17</t>
  </si>
  <si>
    <t>91 DAY T-BILL 22JUN17</t>
  </si>
  <si>
    <t>IDIA00169344</t>
  </si>
  <si>
    <t>6.50% IDBI BANK 31MAY17 FD</t>
  </si>
  <si>
    <t>IDIA00169345</t>
  </si>
  <si>
    <t>6.50% BANK OF INDIA 02JUN17 FD</t>
  </si>
  <si>
    <t>IDIA00169346</t>
  </si>
  <si>
    <t>6.50% IDBI BANK 02JUN17 FD</t>
  </si>
  <si>
    <t>IDIA00169347</t>
  </si>
  <si>
    <t>6.50% CENTRAL BANK 08JUN17 FD</t>
  </si>
  <si>
    <t>IDIA00169348</t>
  </si>
  <si>
    <t>6.50% IDBI BANK 08JUN17 FD</t>
  </si>
  <si>
    <t>IDIA00169349</t>
  </si>
  <si>
    <t>6.50% BANK OF INDIA 07JUN17 FD</t>
  </si>
  <si>
    <t>IDIA00169350</t>
  </si>
  <si>
    <t>6.50% BANK OF INDIA 08JUN17 FD</t>
  </si>
  <si>
    <t>IDIA00169351</t>
  </si>
  <si>
    <t>6.50% BANK OF BARODA 08JUN17 FD</t>
  </si>
  <si>
    <t>IDIA00169352</t>
  </si>
  <si>
    <t>6.50% IDBI BANK 09JUN17 FD</t>
  </si>
  <si>
    <t>IDIA00169353</t>
  </si>
  <si>
    <t>6.50% IDBI BANK 13JUN17 FD</t>
  </si>
  <si>
    <t>IDIA00169354</t>
  </si>
  <si>
    <t>6.50% IDBI BANK 15JUN17 FD</t>
  </si>
  <si>
    <t>IDIA00169355</t>
  </si>
  <si>
    <t>6.50% BANK OF INDIA 15JUN17 FD</t>
  </si>
  <si>
    <t>IDIA00169356</t>
  </si>
  <si>
    <t>6.50% BANK OF INDIA 21JUN17 FD</t>
  </si>
  <si>
    <t>IDIA00169357</t>
  </si>
  <si>
    <t>6.50% IDBI BANK 21JUN17 FD</t>
  </si>
  <si>
    <t>IDIA00169358</t>
  </si>
  <si>
    <t>IDIA00169359</t>
  </si>
  <si>
    <t>6.50% UCO BANK 22JUN17 FD</t>
  </si>
  <si>
    <t>IDIA00169360</t>
  </si>
  <si>
    <t>6.50% BANK OF BARODA 22JUN17 FD</t>
  </si>
  <si>
    <t>IDIA00169361</t>
  </si>
  <si>
    <t>6.50% BANK OF INDIA 22JUN17 FD</t>
  </si>
  <si>
    <t>IDIA00169362</t>
  </si>
  <si>
    <t>6.50% IDBI BANK 22JUN17 FD</t>
  </si>
  <si>
    <t>IDIA00169363</t>
  </si>
  <si>
    <t>6.50% CENTRAL BANK 22JUN17 FD</t>
  </si>
  <si>
    <t>IDIA00169364</t>
  </si>
  <si>
    <t>6.50% IDBI BANK 23JUN17 FD</t>
  </si>
  <si>
    <t>IDIA00169365</t>
  </si>
  <si>
    <t>6.50% CENTRAL BANK 26JUN17 FD</t>
  </si>
  <si>
    <t>IDIA00169366</t>
  </si>
  <si>
    <t>6.50% BANK OF INDIA 25JUN17 FD</t>
  </si>
  <si>
    <t>IDIA00169367</t>
  </si>
  <si>
    <t>6.50% BANK OF BARODA 26JUN17 FD</t>
  </si>
  <si>
    <t>IDIA00169368</t>
  </si>
  <si>
    <t>6.50% BANK OF INDIA 26JUN17 FD</t>
  </si>
  <si>
    <t>IDIA00169369</t>
  </si>
  <si>
    <t>6.50% IDBI BANK 26JUN17 FD</t>
  </si>
  <si>
    <t>IDIA00169370</t>
  </si>
  <si>
    <t>6.50% IDBI BANK 27JUN17 FD</t>
  </si>
  <si>
    <t>IDIA00169918</t>
  </si>
  <si>
    <t>6.50% IDBI BANK 30JUN17 FD</t>
  </si>
  <si>
    <t>CARE BBB+</t>
  </si>
  <si>
    <t>12.00% Green Infra Wind Farm Assets Limited 30-Dec-2023 NCD**</t>
  </si>
  <si>
    <t>Non Convertible Debentures</t>
  </si>
  <si>
    <t>Money Market Instruments</t>
  </si>
  <si>
    <t>INE563M07011</t>
  </si>
  <si>
    <t>INE975G08223</t>
  </si>
  <si>
    <t>INE923L07241</t>
  </si>
  <si>
    <t>12.75% Feedback Infrastructure Private Limited 20-Dec-2022 NCD**</t>
  </si>
  <si>
    <t>9.15% SP Jammu Udhampur Highway Limited 30-Jun-27 NCD**</t>
  </si>
  <si>
    <t>8.30% Darbhanga Motihari Transmission Company Private Limited 31-Mar-27 NCD**</t>
  </si>
  <si>
    <t>8.30% Darbhanga Motihari Transmission Company Private Limited 31-Dec-26 NCD**</t>
  </si>
  <si>
    <t>CARE AAA (SO)</t>
  </si>
  <si>
    <t>INE209W07028</t>
  </si>
  <si>
    <t>INE659X07014</t>
  </si>
  <si>
    <t>INE477K07018</t>
  </si>
  <si>
    <t>9.65% Green Infra Wind Energy Limited 04-Aug-2023**</t>
  </si>
  <si>
    <t>ICRA A</t>
  </si>
  <si>
    <t>BWR A</t>
  </si>
  <si>
    <t>CRISIL AA (SO)</t>
  </si>
  <si>
    <t>BWR D</t>
  </si>
  <si>
    <t>BWR BBB (SO)</t>
  </si>
  <si>
    <t>ICRA D</t>
  </si>
  <si>
    <t>ICRA AAA (SO)</t>
  </si>
  <si>
    <t>9.95% Molagavalli Renewable Private Limited 31-Mar-2023 NCD #</t>
  </si>
  <si>
    <t>9.95% Narmada Wind Energy Private Limited 31-Mar-2023 NCD #</t>
  </si>
  <si>
    <t>12.75% GMR WARORA NCD 25SEP2022 SRS I**</t>
  </si>
  <si>
    <t>12.75% GMR WARORA NCD 25SEP2023 SRS II**</t>
  </si>
  <si>
    <t>12.75% GMR WARORA NCD 25NOV2023 SRS III**</t>
  </si>
  <si>
    <t>0% GVR Infra Projects Limited 13-Aug-2022 NCD**</t>
  </si>
  <si>
    <t>0% IL&amp;FS Trans Network Limited 15-Apr-2022 NCD**</t>
  </si>
  <si>
    <t>IN002018Z281</t>
  </si>
  <si>
    <t>IN002018Z372</t>
  </si>
  <si>
    <t>IN002018Z315</t>
  </si>
  <si>
    <t>IN002018Z307</t>
  </si>
  <si>
    <t>364 DAY TBILL (10OCT19)</t>
  </si>
  <si>
    <t>364 DAY TBILL (12DEC19)</t>
  </si>
  <si>
    <t>364 DAY TBILL (31OCT19)</t>
  </si>
  <si>
    <t>364 DAY TBILL (24OCT19)</t>
  </si>
  <si>
    <t>As on March 31, 2019</t>
  </si>
  <si>
    <t>Principal Invested</t>
  </si>
  <si>
    <t>Provision against Principal Invested</t>
  </si>
  <si>
    <t>Provision against Interest/Amort Income</t>
  </si>
  <si>
    <t>Total Provision</t>
  </si>
  <si>
    <t>IN2920150298</t>
  </si>
  <si>
    <t>IN002018Z455</t>
  </si>
  <si>
    <t>IN002019Y118</t>
  </si>
  <si>
    <t>IN002019Y142</t>
  </si>
  <si>
    <t>IN002019Y233</t>
  </si>
  <si>
    <t>IN002019Z263</t>
  </si>
  <si>
    <t>INE732Q07AM8</t>
  </si>
  <si>
    <t>INE732Q07AL0</t>
  </si>
  <si>
    <t>INE384W14017</t>
  </si>
  <si>
    <t>As on September 30, 2019</t>
  </si>
  <si>
    <t>3) Details of Dividend declared per unit (in Rs.) during the half-year ended September 30, 2019 is Nil.</t>
  </si>
  <si>
    <t>4) No Bonus declared during the half-year ended September 30, 2019.</t>
  </si>
  <si>
    <t>5) Total outstanding exposure in derivative instruments as on September 30, 2019 : Nil.</t>
  </si>
  <si>
    <t>6) Total investments in Foreign Securities / Overseas ETFs as at September 30, 2019 and its percentage to NAV : Nil.</t>
  </si>
  <si>
    <t>7) Details of Repo transactions in corporate debt securities for the half year ended September 30, 2019 : Nil.</t>
  </si>
  <si>
    <t>8) Details of transactions of "Credit Default Swap" for half year ended September 30, 2019: Nil.</t>
  </si>
  <si>
    <t>9) Average maturity of the portfolio : 1050 days.</t>
  </si>
  <si>
    <t>9) Average maturity of the portfolio : 682 days.</t>
  </si>
  <si>
    <t>1) Total below investment grade and default provided till Date is shown below:-</t>
  </si>
  <si>
    <t>Treasury Bills</t>
  </si>
  <si>
    <t>Government Securities</t>
  </si>
  <si>
    <t>8.39% RAJASTHAN 15-MAR-2020 SDL</t>
  </si>
  <si>
    <t>CARE D</t>
  </si>
  <si>
    <t>CARE A+(CE)</t>
  </si>
  <si>
    <t>364 DAY TBILL (06FEB20)</t>
  </si>
  <si>
    <t>182 DAY TBILL (05DEC19)</t>
  </si>
  <si>
    <t>182 DAY TBILL (26DEC19)</t>
  </si>
  <si>
    <t>182 DAY TBILL (27FEB20)</t>
  </si>
  <si>
    <t>364 DAY TBILL (17SEP20)</t>
  </si>
  <si>
    <r>
      <t xml:space="preserve">0% GVR Infra Projects Limited 13-Aug-2022 NCD </t>
    </r>
    <r>
      <rPr>
        <b/>
        <sz val="11"/>
        <color indexed="8"/>
        <rFont val="Arial Narrow"/>
        <family val="2"/>
      </rPr>
      <t>(16.67% of Net Assets as of 30-Sep-19)</t>
    </r>
  </si>
  <si>
    <r>
      <t xml:space="preserve">Infrastructure Leasing &amp; Financial Services Limited 26-Sep-2018 CP </t>
    </r>
    <r>
      <rPr>
        <b/>
        <sz val="11"/>
        <color indexed="8"/>
        <rFont val="Arial Narrow"/>
        <family val="2"/>
      </rPr>
      <t>(3.03% of Net Assets as of 30-Sep-19)</t>
    </r>
  </si>
  <si>
    <r>
      <t xml:space="preserve">12.75% GMR WARORA NCD 25SEP2022 SRS I </t>
    </r>
    <r>
      <rPr>
        <b/>
        <sz val="11"/>
        <color indexed="8"/>
        <rFont val="Arial Narrow"/>
        <family val="2"/>
      </rPr>
      <t>(3.25% of Net Assets as of 30-Sep-19)</t>
    </r>
  </si>
  <si>
    <r>
      <t xml:space="preserve">12.75% GMR WARORA NCD 25SEP2023 SRS II </t>
    </r>
    <r>
      <rPr>
        <b/>
        <sz val="11"/>
        <color indexed="8"/>
        <rFont val="Arial Narrow"/>
        <family val="2"/>
      </rPr>
      <t>(3.25% of Net Assets as of 30-Sep-19)</t>
    </r>
  </si>
  <si>
    <r>
      <t xml:space="preserve">12.75% GMR WARORA NCD 25NOV2023 SRS III </t>
    </r>
    <r>
      <rPr>
        <b/>
        <sz val="11"/>
        <color indexed="8"/>
        <rFont val="Arial Narrow"/>
        <family val="2"/>
      </rPr>
      <t>(3.25% of Net Assets as of 30-Sep-19)</t>
    </r>
  </si>
  <si>
    <t>Commercial Papers</t>
  </si>
  <si>
    <t>Feedback Energy Distribution Company Limited (19-May-20)</t>
  </si>
  <si>
    <t>BWR A2+</t>
  </si>
  <si>
    <r>
      <t xml:space="preserve">0% IL&amp;FS Trans Network Limited 15-Apr-2022 NCD </t>
    </r>
    <r>
      <rPr>
        <b/>
        <sz val="11"/>
        <color indexed="8"/>
        <rFont val="Arial Narrow"/>
        <family val="2"/>
      </rPr>
      <t>(18.33% of Net Assets as of 30-Sep-19)</t>
    </r>
  </si>
  <si>
    <r>
      <t xml:space="preserve">Infrastructure Leasing &amp; Financial Services Limited 19-Oct-2018 CP </t>
    </r>
    <r>
      <rPr>
        <b/>
        <sz val="11"/>
        <color indexed="8"/>
        <rFont val="Arial Narrow"/>
        <family val="2"/>
      </rPr>
      <t>(18.08% of Net Assets as of 30-Sep-19)</t>
    </r>
  </si>
  <si>
    <t>IIFCL Mutual Fund (IDF) Series-I: Deviation in valuation as per AMFI /35P/06/2019-20 circular dated 30th April, 2019 for the purpose of Fair value of portfolio:</t>
  </si>
  <si>
    <t>Name of the Security</t>
  </si>
  <si>
    <t>Valuation  AMFI Guidelines</t>
  </si>
  <si>
    <t>Value considered in Sep 2019</t>
  </si>
  <si>
    <t>GVR Infra Projects Limited</t>
  </si>
  <si>
    <t>Rs. 30 Crores *(At standad hair cut of 50%)</t>
  </si>
  <si>
    <t>Zero</t>
  </si>
  <si>
    <t>*Hair-cut for senior, secured D rated infrastructure asset is 50% as per AMFI guidelines.</t>
  </si>
  <si>
    <t xml:space="preserve">IIFCL MUTUAL FUND (IDF) </t>
  </si>
  <si>
    <t>5th Floor, NBCC Tower, Block – 2 , Plate – A , East Kidwai Nagar , New Delhi - 110023</t>
  </si>
  <si>
    <t>IIFCL MF INFRASTRUCTURE DEBT FUND SR - I (BSE SCRIP CODE 537488)</t>
  </si>
  <si>
    <t>Pursuant to Regulation 59A of SEBI (Mutual Funds) Regulations, 1996</t>
  </si>
  <si>
    <t>IIFCL MF INFRASTRUCTURE DEBT FUND SR - II (BSE SCRIP CODE 540456)</t>
  </si>
  <si>
    <t>Half Yearly Portfolio of IIFCL MUTUAL FUND (IDF) Series - II for the period ending  30th September 2019</t>
  </si>
  <si>
    <r>
      <rPr>
        <b/>
        <sz val="11"/>
        <color indexed="8"/>
        <rFont val="Arial Narrow"/>
        <family val="2"/>
      </rPr>
      <t xml:space="preserve">*** Note: IIFCL Mutual Fund (IDF) Series-I: </t>
    </r>
    <r>
      <rPr>
        <sz val="11"/>
        <color indexed="8"/>
        <rFont val="Arial Narrow"/>
        <family val="2"/>
      </rPr>
      <t xml:space="preserve">1. GVR InfraProjects Limited has been declared as NPA in Nov 2017. Accordingly, 100% provision on book value as per SEBI guidelines has been done.                                                                                                                                                                                                                                                                                                                            2.  IIFCL Mutual Fund IDF Series - I had exposure in  IL&amp;FS Commercial Paper - Due on 26.09.2018 which has defaulted in redemption. The valuation loss of 100% of the last market price has been done in NAV calculation of September 2018     
</t>
    </r>
  </si>
  <si>
    <r>
      <rPr>
        <b/>
        <sz val="11"/>
        <rFont val="Arial Narrow"/>
        <family val="2"/>
      </rPr>
      <t>JUSTIFICATION  FOR DEVIATION</t>
    </r>
    <r>
      <rPr>
        <sz val="11"/>
        <rFont val="Arial Narrow"/>
        <family val="2"/>
      </rPr>
      <t>: The above investment is NPA since November, 2017 and 100% provision is already created by IIFCL Mutual Fund (IDF) Seires-I as per SEBI guidelines. Further, there is un-certainity in recovery timelines.costs and recovery amount. Considering tha same, the investment is Valued at Zero instead of Rs. 30 Crores as stated above.</t>
    </r>
  </si>
  <si>
    <r>
      <rPr>
        <b/>
        <sz val="11"/>
        <color indexed="8"/>
        <rFont val="Arial Narrow"/>
        <family val="2"/>
      </rPr>
      <t xml:space="preserve">Note: IIFCL Mutual Fund (IDF) Series II: </t>
    </r>
    <r>
      <rPr>
        <sz val="11"/>
        <color indexed="8"/>
        <rFont val="Arial Narrow"/>
        <family val="2"/>
      </rPr>
      <t>1. IL&amp;FS Transportation Network limited has defaulted in coupon payments due in Oct 2018/Jan 2019. Therefore, 100% provisioning on the book value has been done in NAV calculation of March 2019 and further accruals has been stopped in the account since September 2018.                                                                                                                                                                                                                                                          2. IIFCL Mutual Fund IDF Series - II had exposure in  IL&amp;FS Commercial Paper - Due on 19.10.2018 which has defaulted in redemption. The valuation loss of 100% of the last market price has been done in NAV calculation of October 2018.
3. ISIN of Darbhanga Motihari Transmision Company Limited has changed with effect from 5th July, 2019.</t>
    </r>
  </si>
  <si>
    <r>
      <rPr>
        <b/>
        <sz val="11"/>
        <rFont val="Arial Narrow"/>
        <family val="2"/>
      </rPr>
      <t>Impact on NAV DUE TO DEVIATION IN VALUATION</t>
    </r>
    <r>
      <rPr>
        <sz val="11"/>
        <rFont val="Arial Narrow"/>
        <family val="2"/>
      </rPr>
      <t>: There is Nil impact on NAV in Sep 2019 as compared to NAV of Aug 2019 due to above deviations as the security was valued at Zero in earlier month as well. However, the NAV would have been higher by about Rs. 234.3517 (7.81%) if it was to be valued at Rs. 30 Crores as per AMFI guidelines.</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</si>
</sst>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
    <numFmt numFmtId="190" formatCode="_(* #,##0.0_);_(* \(#,##0.0\);_(* &quot;-&quot;??_);_(@_)"/>
    <numFmt numFmtId="191" formatCode="_(* #,##0_);_(* \(#,##0\);_(* &quot;-&quot;??_);_(@_)"/>
    <numFmt numFmtId="192" formatCode="#,##0.00_ ;\-#,##0.00\ "/>
    <numFmt numFmtId="193" formatCode="0.0%"/>
    <numFmt numFmtId="194" formatCode="0.00000%"/>
    <numFmt numFmtId="195" formatCode="0.000000%"/>
    <numFmt numFmtId="196" formatCode="_(* #,##0.000_);_(* \(#,##0.000\);_(* &quot;-&quot;??_);_(@_)"/>
    <numFmt numFmtId="197" formatCode="_(* #,##0.0000_);_(* \(#,##0.0000\);_(* &quot;-&quot;??_);_(@_)"/>
    <numFmt numFmtId="198" formatCode="_(* #,##0.00000_);_(* \(#,##0.00000\);_(* &quot;-&quot;??_);_(@_)"/>
    <numFmt numFmtId="199" formatCode="_(* #,##0.0000000_);_(* \(#,##0.0000000\);_(* &quot;-&quot;??_);_(@_)"/>
    <numFmt numFmtId="200" formatCode="#,##0.000"/>
    <numFmt numFmtId="201" formatCode="#,##0.00000"/>
    <numFmt numFmtId="202" formatCode="#,##0.000000"/>
    <numFmt numFmtId="203" formatCode="#,##0.0000000"/>
    <numFmt numFmtId="204" formatCode="#,##0.00000000"/>
    <numFmt numFmtId="205" formatCode="_(* #,##0.000000_);_(* \(#,##0.000000\);_(* &quot;-&quot;??_);_(@_)"/>
    <numFmt numFmtId="206" formatCode="_(* #,##0.00000000_);_(* \(#,##0.00000000\);_(* &quot;-&quot;??_);_(@_)"/>
    <numFmt numFmtId="207" formatCode="[$-409]dddd\,\ mmmm\ dd\,\ yyyy"/>
    <numFmt numFmtId="208" formatCode="\(0.00\)%"/>
    <numFmt numFmtId="209" formatCode="0.00%;\(0.00\)%"/>
    <numFmt numFmtId="210" formatCode="dd\-mmm\-yyyy"/>
    <numFmt numFmtId="211" formatCode="##0.0000_);\(##0.0000\)"/>
    <numFmt numFmtId="212" formatCode="0.000"/>
    <numFmt numFmtId="213" formatCode="0.0"/>
    <numFmt numFmtId="214" formatCode="0.00000"/>
    <numFmt numFmtId="215" formatCode="#,###.0000"/>
    <numFmt numFmtId="216" formatCode="0.00;\-0.00;0.00"/>
    <numFmt numFmtId="217" formatCode="#,0##.00"/>
    <numFmt numFmtId="218" formatCode="#,#0#.00"/>
    <numFmt numFmtId="219" formatCode="#,##0.00%"/>
  </numFmts>
  <fonts count="63">
    <font>
      <sz val="10"/>
      <name val="Arial"/>
      <family val="2"/>
    </font>
    <font>
      <sz val="11"/>
      <color indexed="8"/>
      <name val="Calibri"/>
      <family val="2"/>
    </font>
    <font>
      <b/>
      <sz val="10"/>
      <name val="Arial"/>
      <family val="2"/>
    </font>
    <font>
      <sz val="11"/>
      <name val="Arial Narrow"/>
      <family val="2"/>
    </font>
    <font>
      <b/>
      <sz val="11"/>
      <name val="Arial Narrow"/>
      <family val="2"/>
    </font>
    <font>
      <b/>
      <sz val="11"/>
      <color indexed="8"/>
      <name val="Arial Narrow"/>
      <family val="2"/>
    </font>
    <font>
      <sz val="11"/>
      <color indexed="8"/>
      <name val="Arial Narrow"/>
      <family val="2"/>
    </font>
    <font>
      <b/>
      <sz val="8"/>
      <name val="Arial"/>
      <family val="2"/>
    </font>
    <font>
      <sz val="8"/>
      <name val="Arial"/>
      <family val="2"/>
    </font>
    <font>
      <b/>
      <sz val="8"/>
      <color indexed="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9"/>
      <color indexed="8"/>
      <name val="Arial"/>
      <family val="2"/>
    </font>
    <font>
      <sz val="10"/>
      <color indexed="8"/>
      <name val="Arial"/>
      <family val="2"/>
    </font>
    <font>
      <b/>
      <sz val="10"/>
      <color indexed="8"/>
      <name val="Arial"/>
      <family val="2"/>
    </font>
    <font>
      <sz val="9"/>
      <color indexed="8"/>
      <name val="Calibri"/>
      <family val="2"/>
    </font>
    <font>
      <b/>
      <sz val="12"/>
      <color indexed="9"/>
      <name val="Arial Narrow"/>
      <family val="2"/>
    </font>
    <font>
      <sz val="11"/>
      <color indexed="6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Arial"/>
      <family val="2"/>
    </font>
    <font>
      <sz val="9"/>
      <color rgb="FF000000"/>
      <name val="Arial"/>
      <family val="2"/>
    </font>
    <font>
      <sz val="10"/>
      <color rgb="FF000000"/>
      <name val="Arial"/>
      <family val="2"/>
    </font>
    <font>
      <b/>
      <sz val="10"/>
      <color rgb="FF000000"/>
      <name val="Arial"/>
      <family val="2"/>
    </font>
    <font>
      <sz val="9"/>
      <color theme="1"/>
      <name val="Calibri"/>
      <family val="2"/>
    </font>
    <font>
      <sz val="11"/>
      <color rgb="FF232552"/>
      <name val="Arial Narrow"/>
      <family val="2"/>
    </font>
    <font>
      <b/>
      <sz val="12"/>
      <color theme="0"/>
      <name val="Arial Narrow"/>
      <family val="2"/>
    </font>
    <font>
      <sz val="11"/>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18"/>
        <bgColor indexed="64"/>
      </patternFill>
    </fill>
    <fill>
      <patternFill patternType="solid">
        <fgColor rgb="FF333399"/>
        <bgColor indexed="64"/>
      </patternFill>
    </fill>
    <fill>
      <patternFill patternType="solid">
        <fgColor rgb="FFFFFFFF"/>
        <bgColor indexed="64"/>
      </patternFill>
    </fill>
    <fill>
      <patternFill patternType="solid">
        <fgColor rgb="FFF0F0F4"/>
        <bgColor indexed="64"/>
      </patternFill>
    </fill>
    <fill>
      <patternFill patternType="solid">
        <fgColor rgb="FF999999"/>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right style="medium"/>
      <top style="thin"/>
      <bottom style="thin"/>
    </border>
    <border>
      <left style="medium"/>
      <right style="thin"/>
      <top>
        <color indexed="63"/>
      </top>
      <bottom style="thin"/>
    </border>
    <border>
      <left style="thin"/>
      <right>
        <color indexed="63"/>
      </right>
      <top>
        <color indexed="63"/>
      </top>
      <bottom>
        <color indexed="63"/>
      </bottom>
    </border>
    <border>
      <left style="thin"/>
      <right style="medium"/>
      <top style="medium"/>
      <bottom style="medium"/>
    </border>
    <border>
      <left>
        <color indexed="63"/>
      </left>
      <right style="thin"/>
      <top style="thin"/>
      <bottom style="thin"/>
    </border>
    <border>
      <left style="medium"/>
      <right>
        <color indexed="63"/>
      </right>
      <top>
        <color indexed="63"/>
      </top>
      <bottom style="thin"/>
    </border>
    <border>
      <left/>
      <right style="thin"/>
      <top/>
      <bottom style="thin"/>
    </border>
    <border>
      <left>
        <color indexed="63"/>
      </left>
      <right style="medium"/>
      <top>
        <color indexed="63"/>
      </top>
      <bottom style="thin"/>
    </border>
    <border>
      <left/>
      <right style="medium"/>
      <top style="thin"/>
      <bottom/>
    </border>
    <border>
      <left/>
      <right/>
      <top/>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5">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4" fillId="33" borderId="10" xfId="0" applyFont="1" applyFill="1" applyBorder="1" applyAlignment="1">
      <alignment horizontal="left" vertical="center"/>
    </xf>
    <xf numFmtId="0" fontId="4" fillId="33" borderId="11" xfId="0" applyFont="1" applyFill="1" applyBorder="1" applyAlignment="1">
      <alignment horizontal="center" vertical="center"/>
    </xf>
    <xf numFmtId="39" fontId="4" fillId="33" borderId="12" xfId="0" applyNumberFormat="1" applyFont="1" applyFill="1" applyBorder="1" applyAlignment="1">
      <alignment horizontal="center" vertical="center"/>
    </xf>
    <xf numFmtId="39" fontId="4" fillId="33" borderId="11" xfId="0" applyNumberFormat="1" applyFont="1" applyFill="1" applyBorder="1" applyAlignment="1">
      <alignment horizontal="center" vertical="center" wrapText="1"/>
    </xf>
    <xf numFmtId="10" fontId="4" fillId="33" borderId="13" xfId="0" applyNumberFormat="1" applyFont="1" applyFill="1" applyBorder="1" applyAlignment="1">
      <alignment horizontal="center" vertical="center"/>
    </xf>
    <xf numFmtId="0" fontId="5" fillId="34" borderId="14" xfId="0" applyFont="1" applyFill="1" applyBorder="1" applyAlignment="1">
      <alignment horizontal="left" vertical="center"/>
    </xf>
    <xf numFmtId="39" fontId="6" fillId="34" borderId="15" xfId="0" applyNumberFormat="1" applyFont="1" applyFill="1" applyBorder="1" applyAlignment="1">
      <alignment horizontal="right" vertical="top"/>
    </xf>
    <xf numFmtId="37" fontId="6" fillId="34" borderId="0" xfId="0" applyNumberFormat="1" applyFont="1" applyFill="1" applyBorder="1" applyAlignment="1">
      <alignment horizontal="right" vertical="top"/>
    </xf>
    <xf numFmtId="10" fontId="6" fillId="34" borderId="16" xfId="59" applyNumberFormat="1" applyFont="1" applyFill="1" applyBorder="1" applyAlignment="1">
      <alignment horizontal="right" vertical="top"/>
    </xf>
    <xf numFmtId="0" fontId="6" fillId="34" borderId="15" xfId="0" applyFont="1" applyFill="1" applyBorder="1" applyAlignment="1">
      <alignment horizontal="left" vertical="top"/>
    </xf>
    <xf numFmtId="0" fontId="6" fillId="34" borderId="14" xfId="0" applyFont="1" applyFill="1" applyBorder="1" applyAlignment="1">
      <alignment horizontal="left" vertical="top"/>
    </xf>
    <xf numFmtId="0" fontId="6" fillId="34" borderId="15" xfId="0" applyFont="1" applyFill="1" applyBorder="1" applyAlignment="1">
      <alignment horizontal="left" vertical="center"/>
    </xf>
    <xf numFmtId="0" fontId="5" fillId="34" borderId="10" xfId="0" applyFont="1" applyFill="1" applyBorder="1" applyAlignment="1">
      <alignment horizontal="left" vertical="top"/>
    </xf>
    <xf numFmtId="0" fontId="5" fillId="34" borderId="11" xfId="0" applyFont="1" applyFill="1" applyBorder="1" applyAlignment="1">
      <alignment horizontal="left" vertical="top"/>
    </xf>
    <xf numFmtId="39" fontId="5" fillId="0" borderId="11" xfId="0" applyNumberFormat="1" applyFont="1" applyFill="1" applyBorder="1" applyAlignment="1">
      <alignment horizontal="right"/>
    </xf>
    <xf numFmtId="10" fontId="5" fillId="34" borderId="13" xfId="0" applyNumberFormat="1" applyFont="1" applyFill="1" applyBorder="1" applyAlignment="1">
      <alignment horizontal="right"/>
    </xf>
    <xf numFmtId="39" fontId="5" fillId="34" borderId="12" xfId="0" applyNumberFormat="1" applyFont="1" applyFill="1" applyBorder="1" applyAlignment="1">
      <alignment horizontal="right" vertical="top"/>
    </xf>
    <xf numFmtId="39" fontId="5" fillId="34" borderId="11" xfId="0" applyNumberFormat="1" applyFont="1" applyFill="1" applyBorder="1" applyAlignment="1">
      <alignment horizontal="right"/>
    </xf>
    <xf numFmtId="0" fontId="5" fillId="34" borderId="14" xfId="0" applyFont="1" applyFill="1" applyBorder="1" applyAlignment="1">
      <alignment horizontal="left" vertical="top"/>
    </xf>
    <xf numFmtId="39" fontId="5" fillId="34" borderId="11" xfId="0" applyNumberFormat="1" applyFont="1" applyFill="1" applyBorder="1" applyAlignment="1">
      <alignment horizontal="right" vertical="top"/>
    </xf>
    <xf numFmtId="39" fontId="5" fillId="0" borderId="11" xfId="0" applyNumberFormat="1" applyFont="1" applyFill="1" applyBorder="1" applyAlignment="1">
      <alignment horizontal="right" vertical="top"/>
    </xf>
    <xf numFmtId="0" fontId="5" fillId="34" borderId="17" xfId="0" applyFont="1" applyFill="1" applyBorder="1" applyAlignment="1">
      <alignment horizontal="left" vertical="top"/>
    </xf>
    <xf numFmtId="0" fontId="5" fillId="34" borderId="18" xfId="0" applyFont="1" applyFill="1" applyBorder="1" applyAlignment="1">
      <alignment horizontal="left" vertical="top"/>
    </xf>
    <xf numFmtId="39" fontId="5" fillId="34" borderId="19" xfId="0" applyNumberFormat="1" applyFont="1" applyFill="1" applyBorder="1" applyAlignment="1">
      <alignment horizontal="right" vertical="top"/>
    </xf>
    <xf numFmtId="39" fontId="5" fillId="34" borderId="18" xfId="0" applyNumberFormat="1" applyFont="1" applyFill="1" applyBorder="1" applyAlignment="1">
      <alignment horizontal="right"/>
    </xf>
    <xf numFmtId="0" fontId="5" fillId="34" borderId="20" xfId="0" applyFont="1" applyFill="1" applyBorder="1" applyAlignment="1">
      <alignment horizontal="left" vertical="top"/>
    </xf>
    <xf numFmtId="0" fontId="5" fillId="34" borderId="21" xfId="0" applyFont="1" applyFill="1" applyBorder="1" applyAlignment="1">
      <alignment horizontal="left" vertical="top"/>
    </xf>
    <xf numFmtId="39" fontId="5" fillId="34" borderId="22" xfId="0" applyNumberFormat="1" applyFont="1" applyFill="1" applyBorder="1" applyAlignment="1">
      <alignment horizontal="right" vertical="top"/>
    </xf>
    <xf numFmtId="39" fontId="5" fillId="34" borderId="21" xfId="0" applyNumberFormat="1" applyFont="1" applyFill="1" applyBorder="1" applyAlignment="1">
      <alignment horizontal="right"/>
    </xf>
    <xf numFmtId="0" fontId="4" fillId="34" borderId="23" xfId="0" applyFont="1" applyFill="1" applyBorder="1" applyAlignment="1">
      <alignment/>
    </xf>
    <xf numFmtId="0" fontId="5" fillId="34" borderId="24" xfId="0" applyFont="1" applyFill="1" applyBorder="1" applyAlignment="1">
      <alignment horizontal="left" vertical="top"/>
    </xf>
    <xf numFmtId="0" fontId="3" fillId="34" borderId="24" xfId="0" applyFont="1" applyFill="1" applyBorder="1" applyAlignment="1">
      <alignment/>
    </xf>
    <xf numFmtId="0" fontId="6" fillId="34" borderId="25" xfId="0" applyFont="1" applyFill="1" applyBorder="1" applyAlignment="1">
      <alignment horizontal="right" vertical="top"/>
    </xf>
    <xf numFmtId="0" fontId="4" fillId="34" borderId="26" xfId="0" applyFont="1" applyFill="1" applyBorder="1" applyAlignment="1">
      <alignment/>
    </xf>
    <xf numFmtId="0" fontId="3" fillId="34" borderId="27" xfId="0" applyFont="1" applyFill="1" applyBorder="1" applyAlignment="1">
      <alignment/>
    </xf>
    <xf numFmtId="0" fontId="6" fillId="34" borderId="28" xfId="0" applyFont="1" applyFill="1" applyBorder="1" applyAlignment="1">
      <alignment horizontal="right" vertical="top"/>
    </xf>
    <xf numFmtId="0" fontId="3" fillId="34" borderId="14" xfId="0" applyFont="1" applyFill="1" applyBorder="1" applyAlignment="1">
      <alignment/>
    </xf>
    <xf numFmtId="0" fontId="3" fillId="34" borderId="0" xfId="0" applyFont="1" applyFill="1" applyBorder="1" applyAlignment="1">
      <alignment/>
    </xf>
    <xf numFmtId="0" fontId="6" fillId="34" borderId="16" xfId="0" applyFont="1" applyFill="1" applyBorder="1" applyAlignment="1">
      <alignment horizontal="right" vertical="top"/>
    </xf>
    <xf numFmtId="0" fontId="4" fillId="34" borderId="0" xfId="0" applyFont="1" applyFill="1" applyBorder="1" applyAlignment="1">
      <alignment/>
    </xf>
    <xf numFmtId="0" fontId="6" fillId="34" borderId="29" xfId="0" applyFont="1" applyFill="1" applyBorder="1" applyAlignment="1">
      <alignment horizontal="left" vertical="top"/>
    </xf>
    <xf numFmtId="0" fontId="3" fillId="34" borderId="16" xfId="0" applyFont="1" applyFill="1" applyBorder="1" applyAlignment="1">
      <alignment/>
    </xf>
    <xf numFmtId="0" fontId="3" fillId="34" borderId="25" xfId="0" applyFont="1" applyFill="1" applyBorder="1" applyAlignment="1">
      <alignment/>
    </xf>
    <xf numFmtId="0" fontId="7" fillId="0" borderId="0" xfId="0" applyFont="1" applyAlignment="1">
      <alignment/>
    </xf>
    <xf numFmtId="0" fontId="8" fillId="0" borderId="0" xfId="0" applyFont="1" applyAlignment="1">
      <alignment/>
    </xf>
    <xf numFmtId="210" fontId="9" fillId="35" borderId="11" xfId="0" applyNumberFormat="1" applyFont="1" applyFill="1" applyBorder="1" applyAlignment="1" applyProtection="1">
      <alignment vertical="top" wrapText="1"/>
      <protection/>
    </xf>
    <xf numFmtId="0" fontId="9" fillId="35" borderId="11" xfId="0" applyFont="1" applyFill="1" applyBorder="1" applyAlignment="1" applyProtection="1">
      <alignment vertical="top" wrapText="1"/>
      <protection/>
    </xf>
    <xf numFmtId="4" fontId="9" fillId="35" borderId="11" xfId="0" applyNumberFormat="1" applyFont="1" applyFill="1" applyBorder="1" applyAlignment="1" applyProtection="1">
      <alignment vertical="top" wrapText="1"/>
      <protection/>
    </xf>
    <xf numFmtId="200" fontId="9" fillId="35" borderId="11" xfId="0" applyNumberFormat="1" applyFont="1" applyFill="1" applyBorder="1" applyAlignment="1" applyProtection="1">
      <alignment vertical="top" wrapText="1"/>
      <protection/>
    </xf>
    <xf numFmtId="10" fontId="9" fillId="35" borderId="11" xfId="0" applyNumberFormat="1" applyFont="1" applyFill="1" applyBorder="1" applyAlignment="1" applyProtection="1">
      <alignment vertical="top" wrapText="1"/>
      <protection/>
    </xf>
    <xf numFmtId="0" fontId="9" fillId="35" borderId="11" xfId="0" applyFont="1" applyFill="1" applyBorder="1" applyAlignment="1">
      <alignment vertical="top" wrapText="1"/>
    </xf>
    <xf numFmtId="210" fontId="8" fillId="0" borderId="0" xfId="0" applyNumberFormat="1" applyFont="1" applyAlignment="1">
      <alignment/>
    </xf>
    <xf numFmtId="39" fontId="8" fillId="0" borderId="0" xfId="0" applyNumberFormat="1" applyFont="1" applyAlignment="1">
      <alignment/>
    </xf>
    <xf numFmtId="37" fontId="8" fillId="0" borderId="0" xfId="0" applyNumberFormat="1" applyFont="1" applyAlignment="1">
      <alignment/>
    </xf>
    <xf numFmtId="10" fontId="8" fillId="0" borderId="0" xfId="0" applyNumberFormat="1" applyFont="1" applyAlignment="1">
      <alignment/>
    </xf>
    <xf numFmtId="210" fontId="0" fillId="0" borderId="0" xfId="0" applyNumberFormat="1" applyAlignment="1">
      <alignment/>
    </xf>
    <xf numFmtId="181" fontId="0" fillId="0" borderId="0" xfId="0" applyNumberFormat="1" applyAlignment="1">
      <alignment/>
    </xf>
    <xf numFmtId="0" fontId="5" fillId="33" borderId="29" xfId="0" applyFont="1" applyFill="1" applyBorder="1" applyAlignment="1">
      <alignment horizontal="left" vertical="top"/>
    </xf>
    <xf numFmtId="0" fontId="6" fillId="34" borderId="14" xfId="0" applyFont="1" applyFill="1" applyBorder="1" applyAlignment="1">
      <alignment horizontal="left" vertical="center"/>
    </xf>
    <xf numFmtId="4" fontId="8" fillId="0" borderId="0" xfId="0" applyNumberFormat="1" applyFont="1" applyAlignment="1">
      <alignment/>
    </xf>
    <xf numFmtId="1" fontId="8" fillId="0" borderId="0" xfId="0" applyNumberFormat="1" applyFont="1" applyAlignment="1">
      <alignment/>
    </xf>
    <xf numFmtId="0" fontId="6" fillId="34" borderId="0" xfId="0" applyNumberFormat="1" applyFont="1" applyFill="1" applyBorder="1" applyAlignment="1">
      <alignment horizontal="right" vertical="top"/>
    </xf>
    <xf numFmtId="0" fontId="5" fillId="34" borderId="12" xfId="0" applyNumberFormat="1" applyFont="1" applyFill="1" applyBorder="1" applyAlignment="1">
      <alignment horizontal="right" vertical="top"/>
    </xf>
    <xf numFmtId="39" fontId="6" fillId="34" borderId="15" xfId="0" applyNumberFormat="1" applyFont="1" applyFill="1" applyBorder="1" applyAlignment="1">
      <alignment horizontal="left" vertical="top"/>
    </xf>
    <xf numFmtId="10" fontId="8" fillId="0" borderId="0" xfId="59" applyNumberFormat="1" applyFont="1" applyAlignment="1">
      <alignment/>
    </xf>
    <xf numFmtId="4" fontId="8" fillId="0" borderId="0" xfId="59" applyNumberFormat="1" applyFont="1" applyAlignment="1">
      <alignment/>
    </xf>
    <xf numFmtId="39" fontId="0" fillId="0" borderId="0" xfId="0" applyNumberFormat="1" applyAlignment="1">
      <alignment/>
    </xf>
    <xf numFmtId="0" fontId="3" fillId="0" borderId="14" xfId="0" applyFont="1" applyFill="1" applyBorder="1" applyAlignment="1">
      <alignment/>
    </xf>
    <xf numFmtId="49" fontId="55" fillId="36" borderId="30" xfId="0" applyNumberFormat="1" applyFont="1" applyFill="1" applyBorder="1" applyAlignment="1">
      <alignment horizontal="left"/>
    </xf>
    <xf numFmtId="49" fontId="56" fillId="37" borderId="30" xfId="0" applyNumberFormat="1" applyFont="1" applyFill="1" applyBorder="1" applyAlignment="1">
      <alignment horizontal="left"/>
    </xf>
    <xf numFmtId="49" fontId="57" fillId="37" borderId="30" xfId="0" applyNumberFormat="1" applyFont="1" applyFill="1" applyBorder="1" applyAlignment="1">
      <alignment horizontal="left"/>
    </xf>
    <xf numFmtId="0" fontId="57" fillId="38" borderId="30" xfId="0" applyNumberFormat="1" applyFont="1" applyFill="1" applyBorder="1" applyAlignment="1">
      <alignment horizontal="right"/>
    </xf>
    <xf numFmtId="0" fontId="57" fillId="37" borderId="30" xfId="0" applyNumberFormat="1" applyFont="1" applyFill="1" applyBorder="1" applyAlignment="1">
      <alignment horizontal="right"/>
    </xf>
    <xf numFmtId="215" fontId="57" fillId="37" borderId="30" xfId="0" applyNumberFormat="1" applyFont="1" applyFill="1" applyBorder="1" applyAlignment="1">
      <alignment horizontal="right"/>
    </xf>
    <xf numFmtId="216" fontId="57" fillId="37" borderId="30" xfId="0" applyNumberFormat="1" applyFont="1" applyFill="1" applyBorder="1" applyAlignment="1">
      <alignment horizontal="right"/>
    </xf>
    <xf numFmtId="49" fontId="58" fillId="39" borderId="31" xfId="0" applyNumberFormat="1" applyFont="1" applyFill="1" applyBorder="1" applyAlignment="1">
      <alignment horizontal="left" vertical="center"/>
    </xf>
    <xf numFmtId="0" fontId="58" fillId="39" borderId="31" xfId="0" applyNumberFormat="1" applyFont="1" applyFill="1" applyBorder="1" applyAlignment="1">
      <alignment horizontal="right" vertical="center"/>
    </xf>
    <xf numFmtId="215" fontId="58" fillId="39" borderId="31" xfId="0" applyNumberFormat="1" applyFont="1" applyFill="1" applyBorder="1" applyAlignment="1">
      <alignment horizontal="right" vertical="center"/>
    </xf>
    <xf numFmtId="216" fontId="58" fillId="39" borderId="31" xfId="0" applyNumberFormat="1" applyFont="1" applyFill="1" applyBorder="1" applyAlignment="1">
      <alignment horizontal="right" vertical="center"/>
    </xf>
    <xf numFmtId="15" fontId="57" fillId="37" borderId="30" xfId="0" applyNumberFormat="1" applyFont="1" applyFill="1" applyBorder="1" applyAlignment="1">
      <alignment horizontal="left"/>
    </xf>
    <xf numFmtId="15" fontId="58" fillId="39" borderId="31" xfId="0" applyNumberFormat="1" applyFont="1" applyFill="1" applyBorder="1" applyAlignment="1">
      <alignment horizontal="left" vertical="center"/>
    </xf>
    <xf numFmtId="0" fontId="3" fillId="0" borderId="23" xfId="0" applyFont="1" applyFill="1" applyBorder="1" applyAlignment="1">
      <alignment/>
    </xf>
    <xf numFmtId="39" fontId="6" fillId="0" borderId="15" xfId="0" applyNumberFormat="1" applyFont="1" applyFill="1" applyBorder="1" applyAlignment="1">
      <alignment horizontal="right" vertical="top"/>
    </xf>
    <xf numFmtId="0" fontId="0" fillId="0" borderId="0" xfId="0" applyFont="1" applyFill="1" applyBorder="1" applyAlignment="1">
      <alignment/>
    </xf>
    <xf numFmtId="0" fontId="6" fillId="0" borderId="0" xfId="0" applyNumberFormat="1" applyFont="1" applyFill="1" applyBorder="1" applyAlignment="1">
      <alignment horizontal="right" vertical="top"/>
    </xf>
    <xf numFmtId="10" fontId="6" fillId="0" borderId="16" xfId="59" applyNumberFormat="1" applyFont="1" applyFill="1" applyBorder="1" applyAlignment="1">
      <alignment horizontal="right" vertical="top"/>
    </xf>
    <xf numFmtId="39" fontId="5" fillId="0" borderId="18" xfId="0" applyNumberFormat="1" applyFont="1" applyFill="1" applyBorder="1" applyAlignment="1">
      <alignment horizontal="right"/>
    </xf>
    <xf numFmtId="0" fontId="4" fillId="0" borderId="11" xfId="0" applyFont="1" applyFill="1" applyBorder="1" applyAlignment="1">
      <alignment/>
    </xf>
    <xf numFmtId="4" fontId="3" fillId="0" borderId="11" xfId="0" applyNumberFormat="1" applyFont="1" applyFill="1" applyBorder="1" applyAlignment="1">
      <alignment/>
    </xf>
    <xf numFmtId="0" fontId="5" fillId="0" borderId="32" xfId="0" applyFont="1" applyFill="1" applyBorder="1" applyAlignment="1">
      <alignment horizontal="right" vertical="top"/>
    </xf>
    <xf numFmtId="0" fontId="0" fillId="0" borderId="16" xfId="0" applyFont="1" applyBorder="1" applyAlignment="1">
      <alignment/>
    </xf>
    <xf numFmtId="0" fontId="5" fillId="33" borderId="33" xfId="0" applyFont="1" applyFill="1" applyBorder="1" applyAlignment="1">
      <alignment horizontal="left" vertical="top"/>
    </xf>
    <xf numFmtId="4" fontId="6" fillId="0" borderId="32" xfId="0" applyNumberFormat="1" applyFont="1" applyFill="1" applyBorder="1" applyAlignment="1">
      <alignment horizontal="right" vertical="top"/>
    </xf>
    <xf numFmtId="0" fontId="6" fillId="0" borderId="14" xfId="0" applyFont="1" applyFill="1" applyBorder="1" applyAlignment="1">
      <alignment horizontal="left" vertical="center"/>
    </xf>
    <xf numFmtId="10" fontId="6" fillId="0" borderId="14" xfId="0" applyNumberFormat="1" applyFont="1" applyFill="1" applyBorder="1" applyAlignment="1">
      <alignment horizontal="left" vertical="center"/>
    </xf>
    <xf numFmtId="0" fontId="5" fillId="0" borderId="14" xfId="0" applyFont="1" applyFill="1" applyBorder="1" applyAlignment="1">
      <alignment horizontal="left" vertical="center"/>
    </xf>
    <xf numFmtId="0" fontId="59" fillId="0" borderId="12"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xf>
    <xf numFmtId="0" fontId="0" fillId="0" borderId="34" xfId="0" applyFont="1" applyBorder="1" applyAlignment="1">
      <alignment/>
    </xf>
    <xf numFmtId="10" fontId="5" fillId="34" borderId="35" xfId="59" applyNumberFormat="1" applyFont="1" applyFill="1" applyBorder="1" applyAlignment="1">
      <alignment horizontal="right"/>
    </xf>
    <xf numFmtId="0" fontId="4" fillId="34" borderId="29" xfId="0" applyFont="1" applyFill="1" applyBorder="1" applyAlignment="1">
      <alignment/>
    </xf>
    <xf numFmtId="0" fontId="0" fillId="0" borderId="14" xfId="0" applyFont="1" applyBorder="1" applyAlignment="1">
      <alignment/>
    </xf>
    <xf numFmtId="0" fontId="4" fillId="0" borderId="10" xfId="0" applyFont="1" applyBorder="1" applyAlignment="1">
      <alignment vertical="center"/>
    </xf>
    <xf numFmtId="0" fontId="4" fillId="0" borderId="36" xfId="0" applyFont="1" applyBorder="1" applyAlignment="1">
      <alignment vertical="center"/>
    </xf>
    <xf numFmtId="39" fontId="4" fillId="0" borderId="36" xfId="0" applyNumberFormat="1" applyFont="1" applyBorder="1" applyAlignment="1">
      <alignment vertical="center" wrapText="1"/>
    </xf>
    <xf numFmtId="0" fontId="4" fillId="0" borderId="13" xfId="0" applyFont="1" applyBorder="1" applyAlignment="1">
      <alignment vertical="center" wrapText="1"/>
    </xf>
    <xf numFmtId="0" fontId="3" fillId="0" borderId="37" xfId="0" applyFont="1" applyBorder="1" applyAlignment="1">
      <alignment/>
    </xf>
    <xf numFmtId="0" fontId="3" fillId="0" borderId="38" xfId="0" applyFont="1" applyBorder="1" applyAlignment="1">
      <alignment/>
    </xf>
    <xf numFmtId="39" fontId="3" fillId="0" borderId="38" xfId="0" applyNumberFormat="1" applyFont="1" applyBorder="1" applyAlignment="1">
      <alignment wrapText="1"/>
    </xf>
    <xf numFmtId="0" fontId="3" fillId="0" borderId="39" xfId="0" applyFont="1" applyBorder="1" applyAlignment="1">
      <alignment/>
    </xf>
    <xf numFmtId="0" fontId="4" fillId="0" borderId="23" xfId="0" applyFont="1" applyBorder="1" applyAlignment="1">
      <alignment/>
    </xf>
    <xf numFmtId="0" fontId="4" fillId="0" borderId="24"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40" xfId="0" applyFont="1" applyBorder="1" applyAlignment="1">
      <alignment horizontal="left" vertical="top" wrapText="1"/>
    </xf>
    <xf numFmtId="0" fontId="3" fillId="0" borderId="37"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horizontal="left" vertical="top" wrapText="1"/>
    </xf>
    <xf numFmtId="181" fontId="3" fillId="34" borderId="0" xfId="0" applyNumberFormat="1" applyFont="1" applyFill="1" applyBorder="1" applyAlignment="1">
      <alignment/>
    </xf>
    <xf numFmtId="181" fontId="3" fillId="34" borderId="16" xfId="0" applyNumberFormat="1" applyFont="1" applyFill="1" applyBorder="1" applyAlignment="1">
      <alignment/>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33" borderId="11" xfId="0" applyFont="1" applyFill="1" applyBorder="1" applyAlignment="1">
      <alignment horizontal="right" vertical="top"/>
    </xf>
    <xf numFmtId="0" fontId="5" fillId="33" borderId="42" xfId="0" applyFont="1" applyFill="1" applyBorder="1" applyAlignment="1">
      <alignment horizontal="right" vertical="top"/>
    </xf>
    <xf numFmtId="0" fontId="5" fillId="33" borderId="13" xfId="0" applyFont="1" applyFill="1" applyBorder="1" applyAlignment="1">
      <alignment horizontal="right" vertical="top"/>
    </xf>
    <xf numFmtId="180" fontId="60" fillId="34" borderId="11" xfId="0" applyNumberFormat="1" applyFont="1" applyFill="1" applyBorder="1" applyAlignment="1">
      <alignment horizontal="right"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180" fontId="3" fillId="0" borderId="42" xfId="0" applyNumberFormat="1" applyFont="1" applyFill="1" applyBorder="1" applyAlignment="1">
      <alignment horizontal="right"/>
    </xf>
    <xf numFmtId="180" fontId="3" fillId="0" borderId="13" xfId="0" applyNumberFormat="1" applyFont="1" applyFill="1" applyBorder="1" applyAlignment="1">
      <alignment horizontal="right"/>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0" fontId="61" fillId="40" borderId="26" xfId="0" applyFont="1" applyFill="1" applyBorder="1" applyAlignment="1">
      <alignment horizontal="center" vertical="center"/>
    </xf>
    <xf numFmtId="0" fontId="61" fillId="40" borderId="27" xfId="0" applyFont="1" applyFill="1" applyBorder="1" applyAlignment="1">
      <alignment horizontal="center" vertical="center"/>
    </xf>
    <xf numFmtId="0" fontId="61" fillId="40" borderId="28" xfId="0" applyFont="1" applyFill="1" applyBorder="1" applyAlignment="1">
      <alignment horizontal="center" vertical="center"/>
    </xf>
    <xf numFmtId="0" fontId="62" fillId="0" borderId="10" xfId="0" applyFont="1" applyBorder="1" applyAlignment="1">
      <alignment horizontal="left" vertical="top" wrapText="1"/>
    </xf>
    <xf numFmtId="0" fontId="62" fillId="0" borderId="12" xfId="0" applyFont="1" applyBorder="1" applyAlignment="1">
      <alignment horizontal="left" vertical="top" wrapText="1"/>
    </xf>
    <xf numFmtId="0" fontId="62" fillId="0" borderId="13" xfId="0" applyFont="1" applyBorder="1" applyAlignment="1">
      <alignment horizontal="left" vertical="top" wrapText="1"/>
    </xf>
    <xf numFmtId="0" fontId="62" fillId="0" borderId="43" xfId="0" applyFont="1" applyBorder="1" applyAlignment="1">
      <alignment horizontal="left" vertical="top" wrapText="1"/>
    </xf>
    <xf numFmtId="0" fontId="62" fillId="0" borderId="44" xfId="0" applyFont="1" applyBorder="1" applyAlignment="1">
      <alignment horizontal="left" vertical="top" wrapText="1"/>
    </xf>
    <xf numFmtId="0" fontId="62" fillId="0" borderId="45" xfId="0" applyFont="1" applyBorder="1" applyAlignment="1">
      <alignment horizontal="left" vertical="top" wrapText="1"/>
    </xf>
    <xf numFmtId="0" fontId="5" fillId="33" borderId="46" xfId="0" applyFont="1" applyFill="1" applyBorder="1" applyAlignment="1">
      <alignment horizontal="right" vertical="top"/>
    </xf>
    <xf numFmtId="0" fontId="5" fillId="33" borderId="47" xfId="0" applyFont="1" applyFill="1" applyBorder="1" applyAlignment="1">
      <alignment horizontal="right" vertical="top"/>
    </xf>
    <xf numFmtId="0" fontId="5" fillId="33" borderId="39" xfId="0" applyFont="1" applyFill="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68"/>
  <sheetViews>
    <sheetView showGridLines="0" tabSelected="1" zoomScalePageLayoutView="0" workbookViewId="0" topLeftCell="B1">
      <selection activeCell="B65" sqref="B65:F65"/>
    </sheetView>
  </sheetViews>
  <sheetFormatPr defaultColWidth="9.140625" defaultRowHeight="12.75"/>
  <cols>
    <col min="1" max="1" width="14.00390625" style="1" hidden="1" customWidth="1"/>
    <col min="2" max="2" width="95.140625" style="1" customWidth="1"/>
    <col min="3" max="3" width="16.8515625" style="1" customWidth="1"/>
    <col min="4" max="4" width="33.140625" style="1" customWidth="1"/>
    <col min="5" max="5" width="36.7109375" style="1" customWidth="1"/>
    <col min="6" max="6" width="14.28125" style="1" customWidth="1"/>
    <col min="7" max="8" width="9.140625" style="1" hidden="1" customWidth="1"/>
    <col min="9" max="16384" width="9.140625" style="1" customWidth="1"/>
  </cols>
  <sheetData>
    <row r="1" spans="2:6" ht="15.75">
      <c r="B1" s="140" t="s">
        <v>338</v>
      </c>
      <c r="C1" s="141"/>
      <c r="D1" s="141"/>
      <c r="E1" s="141"/>
      <c r="F1" s="142"/>
    </row>
    <row r="2" spans="2:6" ht="13.5" thickBot="1">
      <c r="B2" s="128" t="s">
        <v>339</v>
      </c>
      <c r="C2" s="129"/>
      <c r="D2" s="129"/>
      <c r="E2" s="129"/>
      <c r="F2" s="130"/>
    </row>
    <row r="3" spans="2:6" ht="15.75">
      <c r="B3" s="143" t="s">
        <v>340</v>
      </c>
      <c r="C3" s="144"/>
      <c r="D3" s="144"/>
      <c r="E3" s="144"/>
      <c r="F3" s="145"/>
    </row>
    <row r="4" spans="2:6" ht="12.75">
      <c r="B4" s="128" t="s">
        <v>343</v>
      </c>
      <c r="C4" s="129"/>
      <c r="D4" s="129"/>
      <c r="E4" s="129"/>
      <c r="F4" s="130"/>
    </row>
    <row r="5" spans="2:6" ht="12.75">
      <c r="B5" s="128" t="s">
        <v>341</v>
      </c>
      <c r="C5" s="129"/>
      <c r="D5" s="129"/>
      <c r="E5" s="129"/>
      <c r="F5" s="130"/>
    </row>
    <row r="6" spans="2:6" ht="21" customHeight="1">
      <c r="B6" s="4" t="s">
        <v>0</v>
      </c>
      <c r="C6" s="5" t="s">
        <v>1</v>
      </c>
      <c r="D6" s="6" t="s">
        <v>2</v>
      </c>
      <c r="E6" s="7" t="s">
        <v>3</v>
      </c>
      <c r="F6" s="8" t="s">
        <v>4</v>
      </c>
    </row>
    <row r="7" spans="2:6" s="2" customFormat="1" ht="16.5">
      <c r="B7" s="9" t="s">
        <v>13</v>
      </c>
      <c r="C7" s="67"/>
      <c r="D7" s="11"/>
      <c r="E7" s="10"/>
      <c r="F7" s="12"/>
    </row>
    <row r="8" spans="2:6" s="2" customFormat="1" ht="16.5">
      <c r="B8" s="9" t="s">
        <v>250</v>
      </c>
      <c r="C8" s="67"/>
      <c r="D8" s="11"/>
      <c r="E8" s="10"/>
      <c r="F8" s="12"/>
    </row>
    <row r="9" spans="2:6" s="2" customFormat="1" ht="16.5">
      <c r="B9" s="97" t="s">
        <v>249</v>
      </c>
      <c r="C9" s="13" t="s">
        <v>264</v>
      </c>
      <c r="D9" s="65">
        <v>500</v>
      </c>
      <c r="E9" s="86">
        <v>4898.845</v>
      </c>
      <c r="F9" s="12">
        <f aca="true" t="shared" si="0" ref="F9:F18">$E9/$E$38</f>
        <v>0.12756140947770744</v>
      </c>
    </row>
    <row r="10" spans="2:6" s="2" customFormat="1" ht="16.5">
      <c r="B10" s="97" t="s">
        <v>115</v>
      </c>
      <c r="C10" s="13" t="s">
        <v>265</v>
      </c>
      <c r="D10" s="65">
        <v>300</v>
      </c>
      <c r="E10" s="86">
        <v>2958.896</v>
      </c>
      <c r="F10" s="12">
        <f t="shared" si="0"/>
        <v>0.07704692519521451</v>
      </c>
    </row>
    <row r="11" spans="1:6" s="2" customFormat="1" ht="16.5">
      <c r="A11" s="2" t="s">
        <v>107</v>
      </c>
      <c r="B11" s="98" t="s">
        <v>263</v>
      </c>
      <c r="C11" s="13" t="s">
        <v>266</v>
      </c>
      <c r="D11" s="65">
        <v>400</v>
      </c>
      <c r="E11" s="86">
        <v>3975.608</v>
      </c>
      <c r="F11" s="12">
        <f t="shared" si="0"/>
        <v>0.1035211687675053</v>
      </c>
    </row>
    <row r="12" spans="1:6" s="2" customFormat="1" ht="16.5">
      <c r="A12" s="2" t="s">
        <v>106</v>
      </c>
      <c r="B12" s="97" t="s">
        <v>273</v>
      </c>
      <c r="C12" s="13" t="s">
        <v>313</v>
      </c>
      <c r="D12" s="65">
        <v>250</v>
      </c>
      <c r="E12" s="86">
        <v>1250</v>
      </c>
      <c r="F12" s="12">
        <f t="shared" si="0"/>
        <v>0.03254884811565467</v>
      </c>
    </row>
    <row r="13" spans="1:6" s="2" customFormat="1" ht="16.5">
      <c r="A13" s="2" t="s">
        <v>262</v>
      </c>
      <c r="B13" s="97" t="s">
        <v>274</v>
      </c>
      <c r="C13" s="13" t="s">
        <v>313</v>
      </c>
      <c r="D13" s="65">
        <v>250</v>
      </c>
      <c r="E13" s="86">
        <v>1250</v>
      </c>
      <c r="F13" s="12">
        <f t="shared" si="0"/>
        <v>0.03254884811565467</v>
      </c>
    </row>
    <row r="14" spans="1:6" s="2" customFormat="1" ht="16.5">
      <c r="A14" s="2" t="s">
        <v>54</v>
      </c>
      <c r="B14" s="97" t="s">
        <v>275</v>
      </c>
      <c r="C14" s="13" t="s">
        <v>313</v>
      </c>
      <c r="D14" s="65">
        <v>250</v>
      </c>
      <c r="E14" s="86">
        <v>1250</v>
      </c>
      <c r="F14" s="12">
        <f t="shared" si="0"/>
        <v>0.03254884811565467</v>
      </c>
    </row>
    <row r="15" spans="1:6" s="2" customFormat="1" ht="16.5">
      <c r="A15" s="2" t="s">
        <v>55</v>
      </c>
      <c r="B15" s="97" t="s">
        <v>271</v>
      </c>
      <c r="C15" s="13" t="s">
        <v>314</v>
      </c>
      <c r="D15" s="88">
        <v>100</v>
      </c>
      <c r="E15" s="86">
        <v>919.942</v>
      </c>
      <c r="F15" s="89">
        <f t="shared" si="0"/>
        <v>0.02395444194656927</v>
      </c>
    </row>
    <row r="16" spans="1:6" s="2" customFormat="1" ht="16.5">
      <c r="A16" s="2" t="s">
        <v>56</v>
      </c>
      <c r="B16" s="97" t="s">
        <v>272</v>
      </c>
      <c r="C16" s="13" t="s">
        <v>314</v>
      </c>
      <c r="D16" s="88">
        <v>100</v>
      </c>
      <c r="E16" s="86">
        <v>919.301</v>
      </c>
      <c r="F16" s="89">
        <f t="shared" si="0"/>
        <v>0.023937750897255566</v>
      </c>
    </row>
    <row r="17" spans="1:6" s="87" customFormat="1" ht="16.5">
      <c r="A17" s="87" t="s">
        <v>261</v>
      </c>
      <c r="B17" s="98" t="s">
        <v>116</v>
      </c>
      <c r="C17" s="13" t="s">
        <v>268</v>
      </c>
      <c r="D17" s="88">
        <v>200</v>
      </c>
      <c r="E17" s="86">
        <v>296.142</v>
      </c>
      <c r="F17" s="89">
        <f t="shared" si="0"/>
        <v>0.007711264782932964</v>
      </c>
    </row>
    <row r="18" spans="1:6" s="87" customFormat="1" ht="16.5">
      <c r="A18" s="87" t="s">
        <v>260</v>
      </c>
      <c r="B18" s="97" t="s">
        <v>276</v>
      </c>
      <c r="C18" s="13" t="s">
        <v>267</v>
      </c>
      <c r="D18" s="88">
        <v>600</v>
      </c>
      <c r="E18" s="86">
        <v>0</v>
      </c>
      <c r="F18" s="89">
        <f t="shared" si="0"/>
        <v>0</v>
      </c>
    </row>
    <row r="19" spans="1:6" s="87" customFormat="1" ht="16.5">
      <c r="A19" s="87" t="s">
        <v>57</v>
      </c>
      <c r="B19" s="99" t="s">
        <v>311</v>
      </c>
      <c r="C19" s="13"/>
      <c r="D19" s="88"/>
      <c r="E19" s="86"/>
      <c r="F19" s="89"/>
    </row>
    <row r="20" spans="1:6" s="87" customFormat="1" ht="16.5">
      <c r="A20" s="87" t="s">
        <v>59</v>
      </c>
      <c r="B20" s="97" t="s">
        <v>312</v>
      </c>
      <c r="C20" s="13" t="s">
        <v>15</v>
      </c>
      <c r="D20" s="88">
        <v>1000000</v>
      </c>
      <c r="E20" s="86">
        <v>1009.981</v>
      </c>
      <c r="F20" s="89">
        <f>$E20/$E$38</f>
        <v>0.026298974534957616</v>
      </c>
    </row>
    <row r="21" spans="2:6" s="87" customFormat="1" ht="16.5">
      <c r="B21" s="9" t="s">
        <v>251</v>
      </c>
      <c r="C21" s="13"/>
      <c r="D21" s="65"/>
      <c r="E21" s="10"/>
      <c r="F21" s="12"/>
    </row>
    <row r="22" spans="1:6" s="87" customFormat="1" ht="16.5">
      <c r="A22" s="87" t="s">
        <v>291</v>
      </c>
      <c r="B22" s="9" t="s">
        <v>310</v>
      </c>
      <c r="C22" s="13"/>
      <c r="D22" s="65"/>
      <c r="E22" s="10"/>
      <c r="F22" s="12"/>
    </row>
    <row r="23" spans="2:6" s="2" customFormat="1" ht="16.5">
      <c r="B23" s="14" t="s">
        <v>282</v>
      </c>
      <c r="C23" s="15" t="s">
        <v>15</v>
      </c>
      <c r="D23" s="65">
        <v>2885200</v>
      </c>
      <c r="E23" s="10">
        <v>2881.4607807999996</v>
      </c>
      <c r="F23" s="12">
        <f aca="true" t="shared" si="1" ref="F23:F31">$E23/$E$38</f>
        <v>0.07503058344437992</v>
      </c>
    </row>
    <row r="24" spans="2:6" s="2" customFormat="1" ht="16.5">
      <c r="B24" s="14" t="s">
        <v>283</v>
      </c>
      <c r="C24" s="15" t="s">
        <v>15</v>
      </c>
      <c r="D24" s="65">
        <v>1850000</v>
      </c>
      <c r="E24" s="10">
        <v>1831.02085</v>
      </c>
      <c r="F24" s="12">
        <f t="shared" si="1"/>
        <v>0.04767809563459753</v>
      </c>
    </row>
    <row r="25" spans="1:6" s="2" customFormat="1" ht="16.5">
      <c r="A25" s="2" t="s">
        <v>278</v>
      </c>
      <c r="B25" s="14" t="s">
        <v>315</v>
      </c>
      <c r="C25" s="15" t="s">
        <v>15</v>
      </c>
      <c r="D25" s="65">
        <v>65000</v>
      </c>
      <c r="E25" s="10">
        <v>63.789765</v>
      </c>
      <c r="F25" s="12">
        <f t="shared" si="1"/>
        <v>0.0016610266978546436</v>
      </c>
    </row>
    <row r="26" spans="1:6" s="2" customFormat="1" ht="16.5">
      <c r="A26" s="2" t="s">
        <v>279</v>
      </c>
      <c r="B26" s="14" t="s">
        <v>316</v>
      </c>
      <c r="C26" s="15" t="s">
        <v>15</v>
      </c>
      <c r="D26" s="65">
        <v>615000</v>
      </c>
      <c r="E26" s="10">
        <v>609.298335</v>
      </c>
      <c r="F26" s="12">
        <f t="shared" si="1"/>
        <v>0.015865567170429022</v>
      </c>
    </row>
    <row r="27" spans="1:6" s="2" customFormat="1" ht="16.5">
      <c r="A27" s="2" t="s">
        <v>292</v>
      </c>
      <c r="B27" s="14" t="s">
        <v>317</v>
      </c>
      <c r="C27" s="15" t="s">
        <v>15</v>
      </c>
      <c r="D27" s="65">
        <v>1421500</v>
      </c>
      <c r="E27" s="10">
        <v>1404.163386</v>
      </c>
      <c r="F27" s="12">
        <f t="shared" si="1"/>
        <v>0.036563120624381905</v>
      </c>
    </row>
    <row r="28" spans="1:6" s="2" customFormat="1" ht="16.5">
      <c r="A28" s="2" t="s">
        <v>293</v>
      </c>
      <c r="B28" s="14" t="s">
        <v>318</v>
      </c>
      <c r="C28" s="15" t="s">
        <v>15</v>
      </c>
      <c r="D28" s="65">
        <v>2143800</v>
      </c>
      <c r="E28" s="10">
        <v>2097.4789134000002</v>
      </c>
      <c r="F28" s="12">
        <f t="shared" si="1"/>
        <v>0.054616418062436</v>
      </c>
    </row>
    <row r="29" spans="1:6" s="2" customFormat="1" ht="16.5">
      <c r="A29" s="2" t="s">
        <v>294</v>
      </c>
      <c r="B29" s="14" t="s">
        <v>319</v>
      </c>
      <c r="C29" s="15" t="s">
        <v>15</v>
      </c>
      <c r="D29" s="65">
        <v>1090000</v>
      </c>
      <c r="E29" s="10">
        <v>1035.09779</v>
      </c>
      <c r="F29" s="12">
        <f t="shared" si="1"/>
        <v>0.026952992601247852</v>
      </c>
    </row>
    <row r="30" spans="1:6" s="2" customFormat="1" ht="16.5">
      <c r="A30" s="2" t="s">
        <v>295</v>
      </c>
      <c r="B30" s="14" t="s">
        <v>284</v>
      </c>
      <c r="C30" s="15" t="s">
        <v>15</v>
      </c>
      <c r="D30" s="65">
        <v>500000</v>
      </c>
      <c r="E30" s="10">
        <v>497.8515</v>
      </c>
      <c r="F30" s="12">
        <f t="shared" si="1"/>
        <v>0.012963594286120681</v>
      </c>
    </row>
    <row r="31" spans="1:6" s="2" customFormat="1" ht="16.5">
      <c r="A31" s="2" t="s">
        <v>296</v>
      </c>
      <c r="B31" s="14" t="s">
        <v>285</v>
      </c>
      <c r="C31" s="15" t="s">
        <v>15</v>
      </c>
      <c r="D31" s="65">
        <v>239000</v>
      </c>
      <c r="E31" s="10">
        <v>238.208193</v>
      </c>
      <c r="F31" s="12">
        <f t="shared" si="1"/>
        <v>0.006202721835089243</v>
      </c>
    </row>
    <row r="32" spans="1:6" s="2" customFormat="1" ht="16.5">
      <c r="A32" s="2" t="s">
        <v>280</v>
      </c>
      <c r="B32" s="16" t="s">
        <v>5</v>
      </c>
      <c r="C32" s="17"/>
      <c r="D32" s="66"/>
      <c r="E32" s="18">
        <f>SUM(E9:E31)</f>
        <v>29387.0845132</v>
      </c>
      <c r="F32" s="19">
        <f>SUM(F9:F31)</f>
        <v>0.7652126003056435</v>
      </c>
    </row>
    <row r="33" spans="1:6" s="2" customFormat="1" ht="16.5">
      <c r="A33" s="2" t="s">
        <v>281</v>
      </c>
      <c r="B33" s="16" t="s">
        <v>6</v>
      </c>
      <c r="C33" s="17"/>
      <c r="D33" s="66"/>
      <c r="E33" s="21">
        <f>+E32</f>
        <v>29387.0845132</v>
      </c>
      <c r="F33" s="19">
        <f>+F32</f>
        <v>0.7652126003056435</v>
      </c>
    </row>
    <row r="34" spans="2:6" s="3" customFormat="1" ht="16.5">
      <c r="B34" s="14" t="s">
        <v>117</v>
      </c>
      <c r="C34" s="13"/>
      <c r="D34" s="65"/>
      <c r="E34" s="86">
        <v>7792</v>
      </c>
      <c r="F34" s="12">
        <f>$E34/$E$38</f>
        <v>0.20289649961374495</v>
      </c>
    </row>
    <row r="35" spans="2:6" s="3" customFormat="1" ht="16.5">
      <c r="B35" s="16" t="s">
        <v>5</v>
      </c>
      <c r="C35" s="17"/>
      <c r="D35" s="23"/>
      <c r="E35" s="24">
        <f>+E34</f>
        <v>7792</v>
      </c>
      <c r="F35" s="19">
        <f>+F34</f>
        <v>0.20289649961374495</v>
      </c>
    </row>
    <row r="36" spans="2:6" s="3" customFormat="1" ht="16.5">
      <c r="B36" s="16" t="s">
        <v>6</v>
      </c>
      <c r="C36" s="17"/>
      <c r="D36" s="20"/>
      <c r="E36" s="21">
        <f>+E35</f>
        <v>7792</v>
      </c>
      <c r="F36" s="19">
        <f>+F35</f>
        <v>0.20289649961374495</v>
      </c>
    </row>
    <row r="37" spans="2:6" s="3" customFormat="1" ht="17.25" thickBot="1">
      <c r="B37" s="25" t="s">
        <v>7</v>
      </c>
      <c r="C37" s="26"/>
      <c r="D37" s="27"/>
      <c r="E37" s="90">
        <v>1224.7322841999949</v>
      </c>
      <c r="F37" s="19">
        <f>$E37/$E$38</f>
        <v>0.03189090008061155</v>
      </c>
    </row>
    <row r="38" spans="2:6" s="3" customFormat="1" ht="17.25" thickBot="1">
      <c r="B38" s="29" t="s">
        <v>8</v>
      </c>
      <c r="C38" s="30"/>
      <c r="D38" s="31"/>
      <c r="E38" s="32">
        <f>+E37+E36+E33</f>
        <v>38403.816797399995</v>
      </c>
      <c r="F38" s="104">
        <f>+F37+F36+F33</f>
        <v>1</v>
      </c>
    </row>
    <row r="39" spans="2:6" s="2" customFormat="1" ht="17.25" thickBot="1">
      <c r="B39" s="33" t="s">
        <v>9</v>
      </c>
      <c r="C39" s="34"/>
      <c r="D39" s="35"/>
      <c r="E39" s="35"/>
      <c r="F39" s="36"/>
    </row>
    <row r="40" spans="1:6" s="2" customFormat="1" ht="17.25" thickBot="1">
      <c r="A40" s="2" t="s">
        <v>103</v>
      </c>
      <c r="B40" s="40"/>
      <c r="C40" s="41"/>
      <c r="D40" s="41"/>
      <c r="E40" s="41"/>
      <c r="F40" s="45"/>
    </row>
    <row r="41" spans="2:6" s="2" customFormat="1" ht="16.5">
      <c r="B41" s="37" t="s">
        <v>10</v>
      </c>
      <c r="C41" s="38"/>
      <c r="D41" s="38"/>
      <c r="E41" s="38"/>
      <c r="F41" s="39"/>
    </row>
    <row r="42" spans="2:6" ht="16.5">
      <c r="B42" s="71" t="s">
        <v>309</v>
      </c>
      <c r="C42" s="41"/>
      <c r="D42" s="41"/>
      <c r="E42" s="41"/>
      <c r="F42" s="42"/>
    </row>
    <row r="43" spans="2:6" s="2" customFormat="1" ht="16.5" customHeight="1">
      <c r="B43" s="105" t="s">
        <v>0</v>
      </c>
      <c r="C43" s="91" t="s">
        <v>287</v>
      </c>
      <c r="D43" s="91" t="s">
        <v>288</v>
      </c>
      <c r="E43" s="91" t="s">
        <v>289</v>
      </c>
      <c r="F43" s="93" t="s">
        <v>290</v>
      </c>
    </row>
    <row r="44" spans="2:6" s="2" customFormat="1" ht="15" customHeight="1">
      <c r="B44" s="44" t="s">
        <v>320</v>
      </c>
      <c r="C44" s="92">
        <v>600000000</v>
      </c>
      <c r="D44" s="92">
        <v>600000000</v>
      </c>
      <c r="E44" s="92">
        <v>40076712.32876712</v>
      </c>
      <c r="F44" s="96">
        <f>+D44+E44</f>
        <v>640076712.3287671</v>
      </c>
    </row>
    <row r="45" spans="2:6" s="2" customFormat="1" ht="15" customHeight="1">
      <c r="B45" s="44" t="s">
        <v>321</v>
      </c>
      <c r="C45" s="92">
        <v>114108371.5</v>
      </c>
      <c r="D45" s="92">
        <v>114108371.5</v>
      </c>
      <c r="E45" s="92">
        <v>2391628.5</v>
      </c>
      <c r="F45" s="96">
        <f>+D45+E45</f>
        <v>116500000</v>
      </c>
    </row>
    <row r="46" spans="1:6" s="2" customFormat="1" ht="15" customHeight="1">
      <c r="A46" s="2" t="s">
        <v>59</v>
      </c>
      <c r="B46" s="44" t="s">
        <v>322</v>
      </c>
      <c r="C46" s="92">
        <v>250000000</v>
      </c>
      <c r="D46" s="92">
        <v>125000000</v>
      </c>
      <c r="E46" s="92">
        <v>0</v>
      </c>
      <c r="F46" s="96">
        <f>+D46+E46</f>
        <v>125000000</v>
      </c>
    </row>
    <row r="47" spans="2:6" s="2" customFormat="1" ht="15" customHeight="1">
      <c r="B47" s="44" t="s">
        <v>323</v>
      </c>
      <c r="C47" s="92">
        <v>250000000</v>
      </c>
      <c r="D47" s="92">
        <v>125000000</v>
      </c>
      <c r="E47" s="92">
        <v>0</v>
      </c>
      <c r="F47" s="96">
        <f>+D47+E47</f>
        <v>125000000</v>
      </c>
    </row>
    <row r="48" spans="1:6" s="2" customFormat="1" ht="15" customHeight="1">
      <c r="A48" s="2" t="s">
        <v>54</v>
      </c>
      <c r="B48" s="44" t="s">
        <v>324</v>
      </c>
      <c r="C48" s="92">
        <v>250000000</v>
      </c>
      <c r="D48" s="92">
        <v>125000000</v>
      </c>
      <c r="E48" s="92">
        <v>0</v>
      </c>
      <c r="F48" s="96">
        <f>+D48+E48</f>
        <v>125000000</v>
      </c>
    </row>
    <row r="49" spans="1:6" s="2" customFormat="1" ht="15" customHeight="1">
      <c r="A49" s="2" t="s">
        <v>55</v>
      </c>
      <c r="B49" s="40" t="s">
        <v>105</v>
      </c>
      <c r="C49" s="43"/>
      <c r="D49" s="41"/>
      <c r="E49" s="41"/>
      <c r="F49" s="42"/>
    </row>
    <row r="50" spans="1:6" s="2" customFormat="1" ht="15" customHeight="1">
      <c r="A50" s="2" t="s">
        <v>56</v>
      </c>
      <c r="B50" s="61" t="s">
        <v>11</v>
      </c>
      <c r="C50" s="131" t="s">
        <v>286</v>
      </c>
      <c r="D50" s="131"/>
      <c r="E50" s="132" t="s">
        <v>300</v>
      </c>
      <c r="F50" s="133"/>
    </row>
    <row r="51" spans="2:6" s="2" customFormat="1" ht="16.5" customHeight="1">
      <c r="B51" s="44" t="s">
        <v>12</v>
      </c>
      <c r="C51" s="134">
        <v>1312430.0662</v>
      </c>
      <c r="D51" s="134"/>
      <c r="E51" s="138">
        <v>1280127.2266</v>
      </c>
      <c r="F51" s="139"/>
    </row>
    <row r="52" spans="2:6" s="2" customFormat="1" ht="16.5">
      <c r="B52" s="40" t="s">
        <v>301</v>
      </c>
      <c r="C52" s="41"/>
      <c r="D52" s="41"/>
      <c r="E52" s="126"/>
      <c r="F52" s="127"/>
    </row>
    <row r="53" spans="1:6" s="2" customFormat="1" ht="16.5">
      <c r="A53" s="2" t="s">
        <v>103</v>
      </c>
      <c r="B53" s="40" t="s">
        <v>302</v>
      </c>
      <c r="C53" s="41"/>
      <c r="D53" s="41"/>
      <c r="E53" s="41"/>
      <c r="F53" s="45"/>
    </row>
    <row r="54" spans="2:6" s="2" customFormat="1" ht="16.5">
      <c r="B54" s="40" t="s">
        <v>303</v>
      </c>
      <c r="C54" s="41"/>
      <c r="D54" s="41"/>
      <c r="E54" s="41"/>
      <c r="F54" s="45"/>
    </row>
    <row r="55" spans="2:6" s="2" customFormat="1" ht="16.5">
      <c r="B55" s="40" t="s">
        <v>304</v>
      </c>
      <c r="C55" s="41"/>
      <c r="D55" s="41"/>
      <c r="E55" s="41"/>
      <c r="F55" s="45"/>
    </row>
    <row r="56" spans="2:6" s="2" customFormat="1" ht="16.5">
      <c r="B56" s="71" t="s">
        <v>305</v>
      </c>
      <c r="C56" s="41"/>
      <c r="D56" s="41"/>
      <c r="E56" s="41"/>
      <c r="F56" s="45"/>
    </row>
    <row r="57" spans="2:6" s="2" customFormat="1" ht="16.5">
      <c r="B57" s="71" t="s">
        <v>306</v>
      </c>
      <c r="C57" s="41"/>
      <c r="D57" s="41"/>
      <c r="E57" s="41"/>
      <c r="F57" s="45"/>
    </row>
    <row r="58" spans="2:6" s="2" customFormat="1" ht="17.25" thickBot="1">
      <c r="B58" s="85" t="s">
        <v>308</v>
      </c>
      <c r="C58" s="35"/>
      <c r="D58" s="35"/>
      <c r="E58" s="35"/>
      <c r="F58" s="46"/>
    </row>
    <row r="59" spans="2:6" s="2" customFormat="1" ht="12.75">
      <c r="B59" s="106"/>
      <c r="F59" s="94"/>
    </row>
    <row r="60" spans="2:6" s="2" customFormat="1" ht="49.5" customHeight="1">
      <c r="B60" s="146" t="s">
        <v>344</v>
      </c>
      <c r="C60" s="147"/>
      <c r="D60" s="147"/>
      <c r="E60" s="147"/>
      <c r="F60" s="148"/>
    </row>
    <row r="61" spans="2:9" ht="14.25" customHeight="1">
      <c r="B61" s="135" t="s">
        <v>330</v>
      </c>
      <c r="C61" s="136"/>
      <c r="D61" s="136"/>
      <c r="E61" s="136"/>
      <c r="F61" s="137"/>
      <c r="G61" s="100"/>
      <c r="H61" s="100"/>
      <c r="I61" s="103"/>
    </row>
    <row r="62" spans="2:6" ht="49.5">
      <c r="B62" s="107" t="s">
        <v>331</v>
      </c>
      <c r="C62" s="108" t="s">
        <v>21</v>
      </c>
      <c r="D62" s="108" t="s">
        <v>1</v>
      </c>
      <c r="E62" s="109" t="s">
        <v>332</v>
      </c>
      <c r="F62" s="110" t="s">
        <v>333</v>
      </c>
    </row>
    <row r="63" spans="2:7" ht="12.75" customHeight="1">
      <c r="B63" s="111" t="s">
        <v>334</v>
      </c>
      <c r="C63" s="112" t="s">
        <v>59</v>
      </c>
      <c r="D63" s="112" t="s">
        <v>267</v>
      </c>
      <c r="E63" s="113" t="s">
        <v>335</v>
      </c>
      <c r="F63" s="114" t="s">
        <v>336</v>
      </c>
      <c r="G63" s="101"/>
    </row>
    <row r="64" spans="2:7" ht="31.5" customHeight="1">
      <c r="B64" s="120" t="s">
        <v>345</v>
      </c>
      <c r="C64" s="121"/>
      <c r="D64" s="121"/>
      <c r="E64" s="121"/>
      <c r="F64" s="122"/>
      <c r="G64" s="102"/>
    </row>
    <row r="65" spans="2:7" ht="37.5" customHeight="1">
      <c r="B65" s="123" t="s">
        <v>347</v>
      </c>
      <c r="C65" s="124"/>
      <c r="D65" s="124"/>
      <c r="E65" s="124"/>
      <c r="F65" s="125"/>
      <c r="G65" s="102"/>
    </row>
    <row r="66" spans="2:7" ht="18" customHeight="1" thickBot="1">
      <c r="B66" s="115" t="s">
        <v>337</v>
      </c>
      <c r="C66" s="116"/>
      <c r="D66" s="117"/>
      <c r="E66" s="117"/>
      <c r="F66" s="118"/>
      <c r="G66" s="102"/>
    </row>
    <row r="67" ht="39" customHeight="1">
      <c r="G67" s="102"/>
    </row>
    <row r="68" ht="17.25" customHeight="1">
      <c r="G68" s="102"/>
    </row>
  </sheetData>
  <sheetProtection/>
  <mergeCells count="14">
    <mergeCell ref="B1:F1"/>
    <mergeCell ref="B4:F4"/>
    <mergeCell ref="B5:F5"/>
    <mergeCell ref="B3:F3"/>
    <mergeCell ref="B60:F60"/>
    <mergeCell ref="B64:F64"/>
    <mergeCell ref="B65:F65"/>
    <mergeCell ref="E52:F52"/>
    <mergeCell ref="B2:F2"/>
    <mergeCell ref="C50:D50"/>
    <mergeCell ref="E50:F50"/>
    <mergeCell ref="C51:D51"/>
    <mergeCell ref="B61:F61"/>
    <mergeCell ref="E51:F51"/>
  </mergeCells>
  <printOptions/>
  <pageMargins left="0.75" right="0.75" top="1" bottom="1"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FFFF00"/>
  </sheetPr>
  <dimension ref="A1:I53"/>
  <sheetViews>
    <sheetView showGridLines="0" zoomScale="73" zoomScaleNormal="73" zoomScalePageLayoutView="0" workbookViewId="0" topLeftCell="B28">
      <selection activeCell="L13" sqref="L13"/>
    </sheetView>
  </sheetViews>
  <sheetFormatPr defaultColWidth="9.140625" defaultRowHeight="12.75"/>
  <cols>
    <col min="1" max="1" width="14.421875" style="1" hidden="1" customWidth="1"/>
    <col min="2" max="2" width="93.7109375" style="1" customWidth="1"/>
    <col min="3" max="3" width="16.8515625" style="1" customWidth="1"/>
    <col min="4" max="4" width="33.140625" style="1" customWidth="1"/>
    <col min="5" max="5" width="36.7109375" style="1" customWidth="1"/>
    <col min="6" max="6" width="16.421875" style="1" customWidth="1"/>
    <col min="7" max="8" width="9.140625" style="1" hidden="1" customWidth="1"/>
    <col min="9" max="16384" width="9.140625" style="1" customWidth="1"/>
  </cols>
  <sheetData>
    <row r="1" spans="2:6" ht="15.75">
      <c r="B1" s="140" t="s">
        <v>338</v>
      </c>
      <c r="C1" s="141"/>
      <c r="D1" s="141"/>
      <c r="E1" s="141"/>
      <c r="F1" s="142"/>
    </row>
    <row r="2" spans="2:6" ht="13.5" thickBot="1">
      <c r="B2" s="128" t="s">
        <v>339</v>
      </c>
      <c r="C2" s="129"/>
      <c r="D2" s="129"/>
      <c r="E2" s="129"/>
      <c r="F2" s="130"/>
    </row>
    <row r="3" spans="2:6" ht="15.75">
      <c r="B3" s="143" t="s">
        <v>342</v>
      </c>
      <c r="C3" s="144"/>
      <c r="D3" s="144"/>
      <c r="E3" s="144"/>
      <c r="F3" s="145"/>
    </row>
    <row r="4" spans="2:6" ht="12.75">
      <c r="B4" s="128" t="s">
        <v>343</v>
      </c>
      <c r="C4" s="129"/>
      <c r="D4" s="129"/>
      <c r="E4" s="129"/>
      <c r="F4" s="130"/>
    </row>
    <row r="5" spans="2:6" ht="12.75">
      <c r="B5" s="128" t="s">
        <v>341</v>
      </c>
      <c r="C5" s="129"/>
      <c r="D5" s="129"/>
      <c r="E5" s="129"/>
      <c r="F5" s="130"/>
    </row>
    <row r="6" spans="2:6" s="2" customFormat="1" ht="16.5">
      <c r="B6" s="4" t="s">
        <v>0</v>
      </c>
      <c r="C6" s="5" t="s">
        <v>1</v>
      </c>
      <c r="D6" s="6" t="s">
        <v>2</v>
      </c>
      <c r="E6" s="7" t="s">
        <v>3</v>
      </c>
      <c r="F6" s="8" t="s">
        <v>4</v>
      </c>
    </row>
    <row r="7" spans="2:6" s="2" customFormat="1" ht="16.5">
      <c r="B7" s="9" t="s">
        <v>13</v>
      </c>
      <c r="C7" s="13"/>
      <c r="D7" s="65"/>
      <c r="E7" s="10"/>
      <c r="F7" s="12"/>
    </row>
    <row r="8" spans="2:6" s="2" customFormat="1" ht="16.5">
      <c r="B8" s="22" t="s">
        <v>250</v>
      </c>
      <c r="C8" s="15"/>
      <c r="D8" s="65"/>
      <c r="E8" s="10"/>
      <c r="F8" s="12"/>
    </row>
    <row r="9" spans="2:6" s="2" customFormat="1" ht="16.5">
      <c r="B9" s="14" t="s">
        <v>263</v>
      </c>
      <c r="C9" s="15" t="s">
        <v>266</v>
      </c>
      <c r="D9" s="65">
        <v>600</v>
      </c>
      <c r="E9" s="10">
        <v>5963.412</v>
      </c>
      <c r="F9" s="12">
        <f aca="true" t="shared" si="0" ref="F9:F14">$E9/$E$27</f>
        <v>0.35483725638475355</v>
      </c>
    </row>
    <row r="10" spans="1:6" s="2" customFormat="1" ht="16.5">
      <c r="A10" s="2" t="s">
        <v>262</v>
      </c>
      <c r="B10" s="14" t="s">
        <v>255</v>
      </c>
      <c r="C10" s="15" t="s">
        <v>248</v>
      </c>
      <c r="D10" s="65">
        <v>300</v>
      </c>
      <c r="E10" s="10">
        <v>2972.379</v>
      </c>
      <c r="F10" s="12">
        <f t="shared" si="0"/>
        <v>0.1768636494167529</v>
      </c>
    </row>
    <row r="11" spans="1:6" s="2" customFormat="1" ht="16.5">
      <c r="A11" s="2" t="s">
        <v>252</v>
      </c>
      <c r="B11" s="14" t="s">
        <v>256</v>
      </c>
      <c r="C11" s="15" t="s">
        <v>270</v>
      </c>
      <c r="D11" s="65">
        <v>100</v>
      </c>
      <c r="E11" s="10">
        <v>979.971</v>
      </c>
      <c r="F11" s="12">
        <f t="shared" si="0"/>
        <v>0.05831061495946</v>
      </c>
    </row>
    <row r="12" spans="1:6" s="2" customFormat="1" ht="16.5">
      <c r="A12" s="2" t="s">
        <v>254</v>
      </c>
      <c r="B12" s="14" t="s">
        <v>257</v>
      </c>
      <c r="C12" s="15" t="s">
        <v>259</v>
      </c>
      <c r="D12" s="65">
        <v>48</v>
      </c>
      <c r="E12" s="10">
        <v>476.13936</v>
      </c>
      <c r="F12" s="12">
        <f t="shared" si="0"/>
        <v>0.02833142908106843</v>
      </c>
    </row>
    <row r="13" spans="1:6" s="2" customFormat="1" ht="16.5">
      <c r="A13" s="2" t="s">
        <v>297</v>
      </c>
      <c r="B13" s="14" t="s">
        <v>258</v>
      </c>
      <c r="C13" s="15" t="s">
        <v>259</v>
      </c>
      <c r="D13" s="65">
        <v>48</v>
      </c>
      <c r="E13" s="10">
        <v>477.20544</v>
      </c>
      <c r="F13" s="12">
        <f t="shared" si="0"/>
        <v>0.028394863387181554</v>
      </c>
    </row>
    <row r="14" spans="1:6" s="2" customFormat="1" ht="16.5">
      <c r="A14" s="2" t="s">
        <v>298</v>
      </c>
      <c r="B14" s="14" t="s">
        <v>277</v>
      </c>
      <c r="C14" s="15" t="s">
        <v>269</v>
      </c>
      <c r="D14" s="65">
        <v>300</v>
      </c>
      <c r="E14" s="10">
        <v>0</v>
      </c>
      <c r="F14" s="12">
        <f t="shared" si="0"/>
        <v>0</v>
      </c>
    </row>
    <row r="15" spans="1:6" s="2" customFormat="1" ht="16.5">
      <c r="A15" s="2" t="s">
        <v>253</v>
      </c>
      <c r="B15" s="9" t="s">
        <v>251</v>
      </c>
      <c r="C15" s="15"/>
      <c r="D15" s="65"/>
      <c r="E15" s="10"/>
      <c r="F15" s="12"/>
    </row>
    <row r="16" spans="2:6" s="2" customFormat="1" ht="16.5">
      <c r="B16" s="9" t="s">
        <v>325</v>
      </c>
      <c r="C16" s="15"/>
      <c r="D16" s="65"/>
      <c r="E16" s="10"/>
      <c r="F16" s="12"/>
    </row>
    <row r="17" spans="2:6" s="2" customFormat="1" ht="16.5">
      <c r="B17" s="62" t="s">
        <v>326</v>
      </c>
      <c r="C17" s="15" t="s">
        <v>327</v>
      </c>
      <c r="D17" s="65">
        <v>200</v>
      </c>
      <c r="E17" s="10">
        <v>921.965</v>
      </c>
      <c r="F17" s="12">
        <f>$E17/$E$27</f>
        <v>0.054859119424042695</v>
      </c>
    </row>
    <row r="18" spans="1:6" s="2" customFormat="1" ht="16.5">
      <c r="A18" s="2" t="s">
        <v>299</v>
      </c>
      <c r="B18" s="9" t="s">
        <v>310</v>
      </c>
      <c r="C18" s="13"/>
      <c r="D18" s="65"/>
      <c r="E18" s="10"/>
      <c r="F18" s="12"/>
    </row>
    <row r="19" spans="2:6" s="2" customFormat="1" ht="16.5">
      <c r="B19" s="14" t="s">
        <v>282</v>
      </c>
      <c r="C19" s="15" t="s">
        <v>15</v>
      </c>
      <c r="D19" s="65">
        <v>2251000</v>
      </c>
      <c r="E19" s="10">
        <v>2248.082704</v>
      </c>
      <c r="F19" s="12">
        <f>$E19/$E$27</f>
        <v>0.1337662899718111</v>
      </c>
    </row>
    <row r="20" spans="1:6" s="2" customFormat="1" ht="16.5">
      <c r="A20" s="2" t="s">
        <v>278</v>
      </c>
      <c r="B20" s="14" t="s">
        <v>283</v>
      </c>
      <c r="C20" s="15" t="s">
        <v>15</v>
      </c>
      <c r="D20" s="65">
        <v>150000</v>
      </c>
      <c r="E20" s="10">
        <v>148.46115</v>
      </c>
      <c r="F20" s="12">
        <f>$E20/$E$27</f>
        <v>0.008833792993964756</v>
      </c>
    </row>
    <row r="21" spans="1:6" s="2" customFormat="1" ht="16.5">
      <c r="A21" s="2" t="s">
        <v>279</v>
      </c>
      <c r="B21" s="16" t="s">
        <v>5</v>
      </c>
      <c r="C21" s="17"/>
      <c r="D21" s="66"/>
      <c r="E21" s="18">
        <f>SUM(E9:E20)</f>
        <v>14187.615654</v>
      </c>
      <c r="F21" s="19">
        <f>SUM(F9:F20)</f>
        <v>0.8441970156190349</v>
      </c>
    </row>
    <row r="22" spans="2:6" s="3" customFormat="1" ht="16.5">
      <c r="B22" s="16" t="s">
        <v>6</v>
      </c>
      <c r="C22" s="17"/>
      <c r="D22" s="66"/>
      <c r="E22" s="21">
        <f>+E21</f>
        <v>14187.615654</v>
      </c>
      <c r="F22" s="19">
        <f>+F21</f>
        <v>0.8441970156190349</v>
      </c>
    </row>
    <row r="23" spans="2:6" s="3" customFormat="1" ht="16.5">
      <c r="B23" s="14" t="s">
        <v>117</v>
      </c>
      <c r="C23" s="13"/>
      <c r="D23" s="65"/>
      <c r="E23" s="10">
        <v>2527</v>
      </c>
      <c r="F23" s="12">
        <f>$E23/$E$27</f>
        <v>0.15036253522048657</v>
      </c>
    </row>
    <row r="24" spans="2:6" s="3" customFormat="1" ht="16.5">
      <c r="B24" s="16" t="s">
        <v>5</v>
      </c>
      <c r="C24" s="17"/>
      <c r="D24" s="23"/>
      <c r="E24" s="24">
        <f>+E23</f>
        <v>2527</v>
      </c>
      <c r="F24" s="19">
        <f>+F23</f>
        <v>0.15036253522048657</v>
      </c>
    </row>
    <row r="25" spans="2:6" s="3" customFormat="1" ht="16.5">
      <c r="B25" s="16" t="s">
        <v>6</v>
      </c>
      <c r="C25" s="17"/>
      <c r="D25" s="20"/>
      <c r="E25" s="21">
        <f>+E24</f>
        <v>2527</v>
      </c>
      <c r="F25" s="19">
        <f>+F24</f>
        <v>0.15036253522048657</v>
      </c>
    </row>
    <row r="26" spans="2:6" s="3" customFormat="1" ht="17.25" thickBot="1">
      <c r="B26" s="25" t="s">
        <v>7</v>
      </c>
      <c r="C26" s="26"/>
      <c r="D26" s="27"/>
      <c r="E26" s="28">
        <v>91.43245029999935</v>
      </c>
      <c r="F26" s="19">
        <f>$E26/$E$27</f>
        <v>0.005440449160478448</v>
      </c>
    </row>
    <row r="27" spans="2:6" s="2" customFormat="1" ht="17.25" thickBot="1">
      <c r="B27" s="29" t="s">
        <v>8</v>
      </c>
      <c r="C27" s="30"/>
      <c r="D27" s="31"/>
      <c r="E27" s="32">
        <f>+E26+E25+E22</f>
        <v>16806.0481043</v>
      </c>
      <c r="F27" s="104">
        <f>+F26+F25+F22</f>
        <v>1</v>
      </c>
    </row>
    <row r="28" spans="1:6" s="2" customFormat="1" ht="17.25" thickBot="1">
      <c r="A28" s="2" t="s">
        <v>103</v>
      </c>
      <c r="B28" s="33" t="s">
        <v>9</v>
      </c>
      <c r="C28" s="34"/>
      <c r="D28" s="35"/>
      <c r="E28" s="35"/>
      <c r="F28" s="36"/>
    </row>
    <row r="29" spans="2:6" s="2" customFormat="1" ht="17.25" thickBot="1">
      <c r="B29" s="40"/>
      <c r="C29" s="41"/>
      <c r="D29" s="41"/>
      <c r="E29" s="41"/>
      <c r="F29" s="45"/>
    </row>
    <row r="30" spans="2:6" ht="16.5">
      <c r="B30" s="37" t="s">
        <v>10</v>
      </c>
      <c r="C30" s="38"/>
      <c r="D30" s="38"/>
      <c r="E30" s="38"/>
      <c r="F30" s="39"/>
    </row>
    <row r="31" spans="2:6" s="2" customFormat="1" ht="16.5" customHeight="1">
      <c r="B31" s="71" t="s">
        <v>309</v>
      </c>
      <c r="C31" s="41"/>
      <c r="D31" s="41"/>
      <c r="E31" s="41"/>
      <c r="F31" s="42"/>
    </row>
    <row r="32" spans="2:6" s="2" customFormat="1" ht="15" customHeight="1">
      <c r="B32" s="105" t="s">
        <v>0</v>
      </c>
      <c r="C32" s="91" t="s">
        <v>287</v>
      </c>
      <c r="D32" s="91" t="s">
        <v>288</v>
      </c>
      <c r="E32" s="91" t="s">
        <v>289</v>
      </c>
      <c r="F32" s="93" t="s">
        <v>290</v>
      </c>
    </row>
    <row r="33" spans="2:6" s="2" customFormat="1" ht="15" customHeight="1">
      <c r="B33" s="44" t="s">
        <v>328</v>
      </c>
      <c r="C33" s="92">
        <v>302160000</v>
      </c>
      <c r="D33" s="92">
        <v>302160000</v>
      </c>
      <c r="E33" s="92">
        <v>5973698.63</v>
      </c>
      <c r="F33" s="96">
        <v>308133698.63</v>
      </c>
    </row>
    <row r="34" spans="1:6" s="2" customFormat="1" ht="15" customHeight="1">
      <c r="A34" s="2" t="s">
        <v>253</v>
      </c>
      <c r="B34" s="44" t="s">
        <v>329</v>
      </c>
      <c r="C34" s="92">
        <v>299840526</v>
      </c>
      <c r="D34" s="92">
        <v>299840526</v>
      </c>
      <c r="E34" s="92">
        <v>4017048.66</v>
      </c>
      <c r="F34" s="96">
        <v>303857574.66</v>
      </c>
    </row>
    <row r="35" spans="2:6" s="2" customFormat="1" ht="16.5" customHeight="1">
      <c r="B35" s="40" t="s">
        <v>105</v>
      </c>
      <c r="C35" s="43"/>
      <c r="D35" s="41"/>
      <c r="E35" s="41"/>
      <c r="F35" s="42"/>
    </row>
    <row r="36" spans="2:6" s="2" customFormat="1" ht="16.5" customHeight="1">
      <c r="B36" s="95" t="s">
        <v>11</v>
      </c>
      <c r="C36" s="152" t="s">
        <v>286</v>
      </c>
      <c r="D36" s="152"/>
      <c r="E36" s="153" t="s">
        <v>300</v>
      </c>
      <c r="F36" s="154"/>
    </row>
    <row r="37" spans="2:6" s="2" customFormat="1" ht="16.5">
      <c r="B37" s="44" t="s">
        <v>12</v>
      </c>
      <c r="C37" s="134">
        <v>827871.9442</v>
      </c>
      <c r="D37" s="134"/>
      <c r="E37" s="138">
        <v>840302.4052</v>
      </c>
      <c r="F37" s="139"/>
    </row>
    <row r="38" spans="1:6" s="2" customFormat="1" ht="16.5">
      <c r="A38" s="2" t="s">
        <v>103</v>
      </c>
      <c r="B38" s="40" t="s">
        <v>301</v>
      </c>
      <c r="C38" s="41"/>
      <c r="D38" s="41"/>
      <c r="E38" s="126"/>
      <c r="F38" s="127"/>
    </row>
    <row r="39" spans="2:6" s="2" customFormat="1" ht="16.5">
      <c r="B39" s="40" t="s">
        <v>302</v>
      </c>
      <c r="C39" s="41"/>
      <c r="D39" s="41"/>
      <c r="E39" s="41"/>
      <c r="F39" s="45"/>
    </row>
    <row r="40" spans="2:6" s="2" customFormat="1" ht="16.5">
      <c r="B40" s="40" t="s">
        <v>303</v>
      </c>
      <c r="C40" s="41"/>
      <c r="D40" s="41"/>
      <c r="E40" s="41"/>
      <c r="F40" s="45"/>
    </row>
    <row r="41" spans="2:6" s="2" customFormat="1" ht="16.5">
      <c r="B41" s="40" t="s">
        <v>304</v>
      </c>
      <c r="C41" s="41"/>
      <c r="D41" s="41"/>
      <c r="E41" s="41"/>
      <c r="F41" s="45"/>
    </row>
    <row r="42" spans="2:6" s="2" customFormat="1" ht="16.5">
      <c r="B42" s="71" t="s">
        <v>305</v>
      </c>
      <c r="C42" s="41"/>
      <c r="D42" s="41"/>
      <c r="E42" s="41"/>
      <c r="F42" s="45"/>
    </row>
    <row r="43" spans="2:6" s="2" customFormat="1" ht="16.5">
      <c r="B43" s="71" t="s">
        <v>306</v>
      </c>
      <c r="C43" s="41"/>
      <c r="D43" s="41"/>
      <c r="E43" s="41"/>
      <c r="F43" s="45"/>
    </row>
    <row r="44" spans="2:6" s="2" customFormat="1" ht="17.25" thickBot="1">
      <c r="B44" s="85" t="s">
        <v>307</v>
      </c>
      <c r="C44" s="35"/>
      <c r="D44" s="35"/>
      <c r="E44" s="35"/>
      <c r="F44" s="46"/>
    </row>
    <row r="45" spans="2:6" s="2" customFormat="1" ht="16.5">
      <c r="B45" s="119"/>
      <c r="F45" s="94"/>
    </row>
    <row r="46" spans="2:9" ht="51.75" customHeight="1" thickBot="1">
      <c r="B46" s="149" t="s">
        <v>346</v>
      </c>
      <c r="C46" s="150"/>
      <c r="D46" s="150"/>
      <c r="E46" s="150"/>
      <c r="F46" s="151"/>
      <c r="I46" s="2"/>
    </row>
    <row r="48" ht="18" customHeight="1"/>
    <row r="50" ht="41.25" customHeight="1"/>
    <row r="51" ht="28.5" customHeight="1"/>
    <row r="52" spans="2:6" ht="32.25" customHeight="1">
      <c r="B52" s="3"/>
      <c r="C52" s="3"/>
      <c r="D52" s="102"/>
      <c r="E52" s="102"/>
      <c r="F52" s="102"/>
    </row>
    <row r="53" ht="21" customHeight="1">
      <c r="G53" s="102"/>
    </row>
  </sheetData>
  <sheetProtection/>
  <mergeCells count="11">
    <mergeCell ref="C37:D37"/>
    <mergeCell ref="E37:F37"/>
    <mergeCell ref="B1:F1"/>
    <mergeCell ref="B3:F3"/>
    <mergeCell ref="B4:F4"/>
    <mergeCell ref="B5:F5"/>
    <mergeCell ref="B46:F46"/>
    <mergeCell ref="E38:F38"/>
    <mergeCell ref="B2:F2"/>
    <mergeCell ref="C36:D36"/>
    <mergeCell ref="E36:F36"/>
  </mergeCells>
  <printOptions/>
  <pageMargins left="0.75" right="0.75" top="1" bottom="1" header="0.5" footer="0.5"/>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J103"/>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9.140625" defaultRowHeight="12.75"/>
  <cols>
    <col min="1" max="1" width="10.7109375" style="48" customWidth="1"/>
    <col min="2" max="2" width="12.140625" style="48" customWidth="1"/>
    <col min="3" max="3" width="37.28125" style="48" customWidth="1"/>
    <col min="4" max="4" width="11.28125" style="48" customWidth="1"/>
    <col min="5" max="5" width="12.7109375" style="48" customWidth="1"/>
    <col min="6" max="6" width="23.28125" style="48" customWidth="1"/>
    <col min="7" max="7" width="36.140625" style="48" customWidth="1"/>
    <col min="8" max="8" width="12.7109375" style="48" customWidth="1"/>
    <col min="9" max="9" width="9.00390625" style="48" customWidth="1"/>
    <col min="10" max="10" width="12.7109375" style="48" customWidth="1"/>
    <col min="11" max="11" width="18.140625" style="48" customWidth="1"/>
    <col min="12" max="13" width="11.140625" style="48" customWidth="1"/>
    <col min="14" max="14" width="11.57421875" style="48" customWidth="1"/>
    <col min="15" max="15" width="9.7109375" style="48" customWidth="1"/>
    <col min="16" max="16" width="13.00390625" style="48" customWidth="1"/>
    <col min="17" max="17" width="14.00390625" style="48" customWidth="1"/>
    <col min="18" max="18" width="22.140625" style="48" customWidth="1"/>
    <col min="19" max="19" width="15.8515625" style="48" customWidth="1"/>
    <col min="20" max="20" width="16.00390625" style="48" customWidth="1"/>
    <col min="21" max="21" width="11.8515625" style="48" customWidth="1"/>
    <col min="22" max="22" width="6.8515625" style="48" customWidth="1"/>
    <col min="23" max="23" width="20.57421875" style="48" customWidth="1"/>
    <col min="24" max="24" width="17.7109375" style="48" customWidth="1"/>
    <col min="25" max="25" width="23.28125" style="48" customWidth="1"/>
    <col min="26" max="26" width="5.28125" style="48" customWidth="1"/>
    <col min="27" max="27" width="13.00390625" style="48" customWidth="1"/>
    <col min="28" max="28" width="20.28125" style="48" customWidth="1"/>
    <col min="29" max="29" width="20.00390625" style="48" customWidth="1"/>
    <col min="30" max="30" width="21.421875" style="48" customWidth="1"/>
    <col min="31" max="31" width="13.00390625" style="48" customWidth="1"/>
    <col min="32" max="32" width="14.7109375" style="48" customWidth="1"/>
    <col min="33" max="33" width="9.140625" style="48" customWidth="1"/>
    <col min="34" max="35" width="16.140625" style="48" bestFit="1" customWidth="1"/>
    <col min="36" max="16384" width="9.140625" style="48" customWidth="1"/>
  </cols>
  <sheetData>
    <row r="1" ht="11.25">
      <c r="A1" s="47" t="s">
        <v>16</v>
      </c>
    </row>
    <row r="3" spans="1:34" ht="22.5">
      <c r="A3" s="49" t="s">
        <v>17</v>
      </c>
      <c r="B3" s="50" t="s">
        <v>18</v>
      </c>
      <c r="C3" s="50" t="s">
        <v>19</v>
      </c>
      <c r="D3" s="50" t="s">
        <v>20</v>
      </c>
      <c r="E3" s="50" t="s">
        <v>21</v>
      </c>
      <c r="F3" s="50" t="s">
        <v>22</v>
      </c>
      <c r="G3" s="50" t="s">
        <v>23</v>
      </c>
      <c r="H3" s="51" t="s">
        <v>2</v>
      </c>
      <c r="I3" s="51" t="s">
        <v>24</v>
      </c>
      <c r="J3" s="51" t="s">
        <v>25</v>
      </c>
      <c r="K3" s="51" t="s">
        <v>26</v>
      </c>
      <c r="L3" s="52" t="s">
        <v>27</v>
      </c>
      <c r="M3" s="49" t="s">
        <v>28</v>
      </c>
      <c r="N3" s="51" t="s">
        <v>29</v>
      </c>
      <c r="O3" s="51" t="s">
        <v>30</v>
      </c>
      <c r="P3" s="53" t="s">
        <v>31</v>
      </c>
      <c r="Q3" s="50" t="s">
        <v>32</v>
      </c>
      <c r="R3" s="51" t="s">
        <v>33</v>
      </c>
      <c r="S3" s="49" t="s">
        <v>34</v>
      </c>
      <c r="T3" s="49" t="s">
        <v>35</v>
      </c>
      <c r="U3" s="49" t="s">
        <v>36</v>
      </c>
      <c r="V3" s="50" t="s">
        <v>1</v>
      </c>
      <c r="W3" s="50" t="s">
        <v>37</v>
      </c>
      <c r="X3" s="50" t="s">
        <v>38</v>
      </c>
      <c r="Y3" s="50" t="s">
        <v>39</v>
      </c>
      <c r="Z3" s="50" t="s">
        <v>40</v>
      </c>
      <c r="AA3" s="50" t="s">
        <v>41</v>
      </c>
      <c r="AB3" s="50" t="s">
        <v>42</v>
      </c>
      <c r="AC3" s="51" t="s">
        <v>43</v>
      </c>
      <c r="AD3" s="51" t="s">
        <v>44</v>
      </c>
      <c r="AE3" s="54" t="s">
        <v>45</v>
      </c>
      <c r="AF3" s="54" t="s">
        <v>46</v>
      </c>
      <c r="AH3" s="54" t="s">
        <v>104</v>
      </c>
    </row>
    <row r="4" spans="1:36" ht="11.25" customHeight="1">
      <c r="A4" s="55">
        <v>42825</v>
      </c>
      <c r="B4" s="48" t="s">
        <v>47</v>
      </c>
      <c r="C4" s="48" t="s">
        <v>14</v>
      </c>
      <c r="D4" s="48">
        <v>122228</v>
      </c>
      <c r="E4" s="48" t="s">
        <v>59</v>
      </c>
      <c r="F4" s="48" t="s">
        <v>48</v>
      </c>
      <c r="G4" s="48" t="s">
        <v>60</v>
      </c>
      <c r="H4" s="56">
        <v>600000000</v>
      </c>
      <c r="I4" s="56">
        <v>100</v>
      </c>
      <c r="J4" s="56">
        <v>600000000</v>
      </c>
      <c r="K4" s="56">
        <v>0</v>
      </c>
      <c r="L4" s="56">
        <v>105.2509</v>
      </c>
      <c r="M4" s="55">
        <v>42825</v>
      </c>
      <c r="N4" s="57">
        <v>631505400</v>
      </c>
      <c r="O4" s="57">
        <v>31505400</v>
      </c>
      <c r="P4" s="58">
        <v>0.15190795999999998</v>
      </c>
      <c r="R4" s="56">
        <v>10236986.3</v>
      </c>
      <c r="S4" s="55">
        <v>42779</v>
      </c>
      <c r="T4" s="55">
        <v>42868</v>
      </c>
      <c r="U4" s="55">
        <v>44786</v>
      </c>
      <c r="X4" s="48" t="s">
        <v>50</v>
      </c>
      <c r="Y4" s="48" t="s">
        <v>48</v>
      </c>
      <c r="Z4" s="48" t="s">
        <v>51</v>
      </c>
      <c r="AA4" s="48" t="s">
        <v>52</v>
      </c>
      <c r="AB4" s="48" t="s">
        <v>53</v>
      </c>
      <c r="AC4" s="56">
        <v>600000000</v>
      </c>
      <c r="AD4" s="56">
        <v>631505400</v>
      </c>
      <c r="AF4" s="48">
        <v>5.372603</v>
      </c>
      <c r="AG4" s="63"/>
      <c r="AH4" s="63">
        <f>+AD4*(AF4*365)</f>
        <v>1238382149393.013</v>
      </c>
      <c r="AI4" s="63"/>
      <c r="AJ4" s="63"/>
    </row>
    <row r="5" spans="1:36" ht="11.25" customHeight="1">
      <c r="A5" s="55">
        <v>42825</v>
      </c>
      <c r="B5" s="48" t="s">
        <v>47</v>
      </c>
      <c r="C5" s="48" t="s">
        <v>14</v>
      </c>
      <c r="D5" s="48">
        <v>122229</v>
      </c>
      <c r="E5" s="48" t="s">
        <v>106</v>
      </c>
      <c r="F5" s="48" t="s">
        <v>48</v>
      </c>
      <c r="G5" s="48" t="s">
        <v>49</v>
      </c>
      <c r="H5" s="56">
        <v>400000000</v>
      </c>
      <c r="I5" s="56">
        <v>100</v>
      </c>
      <c r="J5" s="56">
        <v>400000000</v>
      </c>
      <c r="K5" s="56">
        <v>0</v>
      </c>
      <c r="L5" s="56">
        <v>104.2031</v>
      </c>
      <c r="M5" s="55">
        <v>42825</v>
      </c>
      <c r="N5" s="57">
        <v>416812400</v>
      </c>
      <c r="O5" s="57">
        <v>16812400</v>
      </c>
      <c r="P5" s="58">
        <v>0.10026379</v>
      </c>
      <c r="R5" s="56">
        <v>6969863.01</v>
      </c>
      <c r="S5" s="55">
        <v>42778</v>
      </c>
      <c r="T5" s="55">
        <v>42867</v>
      </c>
      <c r="U5" s="55">
        <v>44785</v>
      </c>
      <c r="X5" s="48" t="s">
        <v>50</v>
      </c>
      <c r="Y5" s="48" t="s">
        <v>48</v>
      </c>
      <c r="Z5" s="48" t="s">
        <v>51</v>
      </c>
      <c r="AA5" s="48" t="s">
        <v>52</v>
      </c>
      <c r="AB5" s="48" t="s">
        <v>53</v>
      </c>
      <c r="AC5" s="56">
        <v>400000000</v>
      </c>
      <c r="AD5" s="56">
        <v>416812400</v>
      </c>
      <c r="AF5" s="48">
        <v>5.369863</v>
      </c>
      <c r="AH5" s="63">
        <f aca="true" t="shared" si="0" ref="AH5:AH68">+AD5*(AF5*365)</f>
        <v>816952301915.938</v>
      </c>
      <c r="AI5" s="63"/>
      <c r="AJ5" s="63"/>
    </row>
    <row r="6" spans="1:36" ht="11.25" customHeight="1">
      <c r="A6" s="55">
        <v>42825</v>
      </c>
      <c r="B6" s="48" t="s">
        <v>47</v>
      </c>
      <c r="C6" s="48" t="s">
        <v>14</v>
      </c>
      <c r="D6" s="48">
        <v>123697</v>
      </c>
      <c r="E6" s="48" t="s">
        <v>57</v>
      </c>
      <c r="F6" s="48" t="s">
        <v>48</v>
      </c>
      <c r="G6" s="48" t="s">
        <v>58</v>
      </c>
      <c r="H6" s="56">
        <v>200000000</v>
      </c>
      <c r="I6" s="56">
        <v>100</v>
      </c>
      <c r="J6" s="56">
        <v>140000000</v>
      </c>
      <c r="K6" s="56">
        <v>0</v>
      </c>
      <c r="L6" s="56">
        <v>101.8957</v>
      </c>
      <c r="M6" s="55">
        <v>42825</v>
      </c>
      <c r="N6" s="57">
        <v>142653980</v>
      </c>
      <c r="O6" s="57">
        <v>2653980</v>
      </c>
      <c r="P6" s="58">
        <v>0.03431527</v>
      </c>
      <c r="R6" s="56">
        <v>1271506.85</v>
      </c>
      <c r="S6" s="55">
        <v>42800</v>
      </c>
      <c r="T6" s="55">
        <v>42892</v>
      </c>
      <c r="U6" s="55">
        <v>44080</v>
      </c>
      <c r="X6" s="48" t="s">
        <v>50</v>
      </c>
      <c r="Y6" s="48" t="s">
        <v>48</v>
      </c>
      <c r="Z6" s="48" t="s">
        <v>51</v>
      </c>
      <c r="AA6" s="48" t="s">
        <v>52</v>
      </c>
      <c r="AB6" s="48" t="s">
        <v>53</v>
      </c>
      <c r="AC6" s="56">
        <v>140000000</v>
      </c>
      <c r="AD6" s="56">
        <v>142653980</v>
      </c>
      <c r="AF6" s="48">
        <v>3.4383559999999997</v>
      </c>
      <c r="AH6" s="63">
        <f t="shared" si="0"/>
        <v>179030736340.7612</v>
      </c>
      <c r="AI6" s="63"/>
      <c r="AJ6" s="63"/>
    </row>
    <row r="7" spans="1:36" ht="11.25" customHeight="1">
      <c r="A7" s="55">
        <v>42825</v>
      </c>
      <c r="B7" s="48" t="s">
        <v>47</v>
      </c>
      <c r="C7" s="48" t="s">
        <v>14</v>
      </c>
      <c r="D7" s="48">
        <v>123698</v>
      </c>
      <c r="E7" s="48" t="s">
        <v>54</v>
      </c>
      <c r="F7" s="48" t="s">
        <v>48</v>
      </c>
      <c r="G7" s="48" t="s">
        <v>123</v>
      </c>
      <c r="H7" s="56">
        <v>250000000</v>
      </c>
      <c r="I7" s="56">
        <v>100</v>
      </c>
      <c r="J7" s="56">
        <v>250000000</v>
      </c>
      <c r="K7" s="56">
        <v>0</v>
      </c>
      <c r="L7" s="56">
        <v>100</v>
      </c>
      <c r="M7" s="55">
        <v>42825</v>
      </c>
      <c r="N7" s="57">
        <v>250000000</v>
      </c>
      <c r="O7" s="57">
        <v>0</v>
      </c>
      <c r="P7" s="58">
        <v>0.06013724</v>
      </c>
      <c r="R7" s="56">
        <v>690410.96</v>
      </c>
      <c r="S7" s="55">
        <v>42819</v>
      </c>
      <c r="T7" s="55">
        <v>43003</v>
      </c>
      <c r="U7" s="55">
        <v>44829</v>
      </c>
      <c r="X7" s="48" t="s">
        <v>50</v>
      </c>
      <c r="Y7" s="48" t="s">
        <v>48</v>
      </c>
      <c r="Z7" s="48" t="s">
        <v>51</v>
      </c>
      <c r="AA7" s="48" t="s">
        <v>52</v>
      </c>
      <c r="AB7" s="48" t="s">
        <v>53</v>
      </c>
      <c r="AC7" s="56">
        <v>250000000</v>
      </c>
      <c r="AD7" s="56">
        <v>250000000</v>
      </c>
      <c r="AF7" s="48">
        <v>5.490411</v>
      </c>
      <c r="AH7" s="63">
        <f t="shared" si="0"/>
        <v>501000003750</v>
      </c>
      <c r="AI7" s="63"/>
      <c r="AJ7" s="63"/>
    </row>
    <row r="8" spans="1:36" ht="11.25" customHeight="1">
      <c r="A8" s="55">
        <v>42825</v>
      </c>
      <c r="B8" s="48" t="s">
        <v>47</v>
      </c>
      <c r="C8" s="48" t="s">
        <v>14</v>
      </c>
      <c r="D8" s="48">
        <v>123699</v>
      </c>
      <c r="E8" s="48" t="s">
        <v>55</v>
      </c>
      <c r="F8" s="48" t="s">
        <v>48</v>
      </c>
      <c r="G8" s="48" t="s">
        <v>124</v>
      </c>
      <c r="H8" s="56">
        <v>250000000</v>
      </c>
      <c r="I8" s="56">
        <v>100</v>
      </c>
      <c r="J8" s="56">
        <v>250000000</v>
      </c>
      <c r="K8" s="56">
        <v>0</v>
      </c>
      <c r="L8" s="56">
        <v>100</v>
      </c>
      <c r="M8" s="55">
        <v>42825</v>
      </c>
      <c r="N8" s="57">
        <v>250000000</v>
      </c>
      <c r="O8" s="57">
        <v>0</v>
      </c>
      <c r="P8" s="58">
        <v>0.06013724</v>
      </c>
      <c r="R8" s="56">
        <v>690410.96</v>
      </c>
      <c r="S8" s="55">
        <v>42819</v>
      </c>
      <c r="T8" s="55">
        <v>43003</v>
      </c>
      <c r="U8" s="55">
        <v>45194</v>
      </c>
      <c r="X8" s="48" t="s">
        <v>50</v>
      </c>
      <c r="Y8" s="48" t="s">
        <v>48</v>
      </c>
      <c r="Z8" s="48" t="s">
        <v>51</v>
      </c>
      <c r="AA8" s="48" t="s">
        <v>52</v>
      </c>
      <c r="AB8" s="48" t="s">
        <v>53</v>
      </c>
      <c r="AC8" s="56">
        <v>250000000</v>
      </c>
      <c r="AD8" s="56">
        <v>250000000</v>
      </c>
      <c r="AF8" s="48">
        <v>6.490411</v>
      </c>
      <c r="AH8" s="63">
        <f t="shared" si="0"/>
        <v>592250003750</v>
      </c>
      <c r="AI8" s="63"/>
      <c r="AJ8" s="63"/>
    </row>
    <row r="9" spans="1:36" ht="11.25" customHeight="1">
      <c r="A9" s="55">
        <v>42825</v>
      </c>
      <c r="B9" s="48" t="s">
        <v>47</v>
      </c>
      <c r="C9" s="48" t="s">
        <v>14</v>
      </c>
      <c r="D9" s="48">
        <v>123700</v>
      </c>
      <c r="E9" s="48" t="s">
        <v>56</v>
      </c>
      <c r="F9" s="48" t="s">
        <v>48</v>
      </c>
      <c r="G9" s="48" t="s">
        <v>125</v>
      </c>
      <c r="H9" s="56">
        <v>250000000</v>
      </c>
      <c r="I9" s="56">
        <v>100</v>
      </c>
      <c r="J9" s="56">
        <v>250000000</v>
      </c>
      <c r="K9" s="56">
        <v>0</v>
      </c>
      <c r="L9" s="56">
        <v>100</v>
      </c>
      <c r="M9" s="55">
        <v>42825</v>
      </c>
      <c r="N9" s="57">
        <v>250000000</v>
      </c>
      <c r="O9" s="57">
        <v>0</v>
      </c>
      <c r="P9" s="58">
        <v>0.06013724</v>
      </c>
      <c r="R9" s="56">
        <v>690410.96</v>
      </c>
      <c r="S9" s="55">
        <v>42819</v>
      </c>
      <c r="T9" s="55">
        <v>43003</v>
      </c>
      <c r="U9" s="55">
        <v>45255</v>
      </c>
      <c r="X9" s="48" t="s">
        <v>50</v>
      </c>
      <c r="Y9" s="48" t="s">
        <v>48</v>
      </c>
      <c r="Z9" s="48" t="s">
        <v>51</v>
      </c>
      <c r="AA9" s="48" t="s">
        <v>52</v>
      </c>
      <c r="AB9" s="48" t="s">
        <v>53</v>
      </c>
      <c r="AC9" s="56">
        <v>250000000</v>
      </c>
      <c r="AD9" s="56">
        <v>250000000</v>
      </c>
      <c r="AF9" s="48">
        <v>6.657534</v>
      </c>
      <c r="AH9" s="63">
        <f t="shared" si="0"/>
        <v>607499977500</v>
      </c>
      <c r="AI9" s="63"/>
      <c r="AJ9" s="63"/>
    </row>
    <row r="10" spans="1:36" ht="11.25" customHeight="1">
      <c r="A10" s="55">
        <v>42825</v>
      </c>
      <c r="B10" s="48" t="s">
        <v>47</v>
      </c>
      <c r="C10" s="48" t="s">
        <v>14</v>
      </c>
      <c r="D10" s="48">
        <v>128917</v>
      </c>
      <c r="E10" s="48" t="s">
        <v>107</v>
      </c>
      <c r="F10" s="48" t="s">
        <v>48</v>
      </c>
      <c r="G10" s="48" t="s">
        <v>108</v>
      </c>
      <c r="H10" s="56">
        <v>500000000</v>
      </c>
      <c r="I10" s="56">
        <v>100</v>
      </c>
      <c r="J10" s="56">
        <v>500000000</v>
      </c>
      <c r="K10" s="56">
        <v>0</v>
      </c>
      <c r="L10" s="56">
        <v>105.20700000000001</v>
      </c>
      <c r="M10" s="55">
        <v>42825</v>
      </c>
      <c r="N10" s="57">
        <v>526035000</v>
      </c>
      <c r="O10" s="57">
        <v>26035000</v>
      </c>
      <c r="P10" s="58">
        <v>0.12653716999999998</v>
      </c>
      <c r="R10" s="56">
        <v>328767.12</v>
      </c>
      <c r="S10" s="55">
        <v>42824</v>
      </c>
      <c r="T10" s="55">
        <v>42916</v>
      </c>
      <c r="U10" s="55">
        <v>45290</v>
      </c>
      <c r="X10" s="48" t="s">
        <v>50</v>
      </c>
      <c r="Y10" s="48" t="s">
        <v>48</v>
      </c>
      <c r="Z10" s="48" t="s">
        <v>51</v>
      </c>
      <c r="AA10" s="48" t="s">
        <v>52</v>
      </c>
      <c r="AB10" s="48" t="s">
        <v>53</v>
      </c>
      <c r="AC10" s="56">
        <v>500000000</v>
      </c>
      <c r="AD10" s="56">
        <v>526035000</v>
      </c>
      <c r="AF10" s="48">
        <v>6.753425</v>
      </c>
      <c r="AH10" s="63">
        <f t="shared" si="0"/>
        <v>1296676340754.375</v>
      </c>
      <c r="AI10" s="63"/>
      <c r="AJ10" s="63"/>
    </row>
    <row r="11" spans="1:36" ht="11.25" customHeight="1">
      <c r="A11" s="55">
        <v>42825</v>
      </c>
      <c r="B11" s="48" t="s">
        <v>47</v>
      </c>
      <c r="C11" s="48" t="s">
        <v>14</v>
      </c>
      <c r="D11" s="48">
        <v>138124</v>
      </c>
      <c r="E11" s="48" t="s">
        <v>109</v>
      </c>
      <c r="F11" s="48" t="s">
        <v>48</v>
      </c>
      <c r="G11" s="48" t="s">
        <v>111</v>
      </c>
      <c r="H11" s="56">
        <v>250000000</v>
      </c>
      <c r="I11" s="56">
        <v>100</v>
      </c>
      <c r="J11" s="56">
        <v>250000000</v>
      </c>
      <c r="K11" s="56">
        <v>0</v>
      </c>
      <c r="L11" s="56">
        <v>103.74210000000001</v>
      </c>
      <c r="M11" s="55">
        <v>42825</v>
      </c>
      <c r="N11" s="57">
        <v>259355250</v>
      </c>
      <c r="O11" s="57">
        <v>9355250</v>
      </c>
      <c r="P11" s="58">
        <v>0.06238763</v>
      </c>
      <c r="R11" s="56">
        <v>1582191.78</v>
      </c>
      <c r="S11" s="55">
        <v>42805</v>
      </c>
      <c r="T11" s="55">
        <v>42836</v>
      </c>
      <c r="U11" s="55">
        <v>45077</v>
      </c>
      <c r="X11" s="48" t="s">
        <v>50</v>
      </c>
      <c r="Y11" s="48" t="s">
        <v>48</v>
      </c>
      <c r="Z11" s="48" t="s">
        <v>51</v>
      </c>
      <c r="AA11" s="48" t="s">
        <v>52</v>
      </c>
      <c r="AB11" s="48" t="s">
        <v>53</v>
      </c>
      <c r="AC11" s="56">
        <v>250000000</v>
      </c>
      <c r="AD11" s="56">
        <v>259355250</v>
      </c>
      <c r="AF11" s="48">
        <v>6.169862999999999</v>
      </c>
      <c r="AH11" s="63">
        <f t="shared" si="0"/>
        <v>584068021703.2236</v>
      </c>
      <c r="AI11" s="63"/>
      <c r="AJ11" s="63"/>
    </row>
    <row r="12" spans="1:36" ht="11.25" customHeight="1">
      <c r="A12" s="55">
        <v>42825</v>
      </c>
      <c r="B12" s="48" t="s">
        <v>47</v>
      </c>
      <c r="C12" s="48" t="s">
        <v>14</v>
      </c>
      <c r="D12" s="48">
        <v>138125</v>
      </c>
      <c r="E12" s="48" t="s">
        <v>110</v>
      </c>
      <c r="F12" s="48" t="s">
        <v>48</v>
      </c>
      <c r="G12" s="48" t="s">
        <v>112</v>
      </c>
      <c r="H12" s="56">
        <v>80000000</v>
      </c>
      <c r="I12" s="56">
        <v>100</v>
      </c>
      <c r="J12" s="56">
        <v>80000000</v>
      </c>
      <c r="K12" s="56">
        <v>0</v>
      </c>
      <c r="L12" s="56">
        <v>103.74210000000001</v>
      </c>
      <c r="M12" s="55">
        <v>42825</v>
      </c>
      <c r="N12" s="57">
        <v>82993680</v>
      </c>
      <c r="O12" s="57">
        <v>2993680</v>
      </c>
      <c r="P12" s="58">
        <v>0.01996404</v>
      </c>
      <c r="R12" s="56">
        <v>506301.37</v>
      </c>
      <c r="S12" s="55">
        <v>42805</v>
      </c>
      <c r="T12" s="55">
        <v>42836</v>
      </c>
      <c r="U12" s="55">
        <v>45077</v>
      </c>
      <c r="X12" s="48" t="s">
        <v>50</v>
      </c>
      <c r="Y12" s="48" t="s">
        <v>48</v>
      </c>
      <c r="Z12" s="48" t="s">
        <v>51</v>
      </c>
      <c r="AA12" s="48" t="s">
        <v>52</v>
      </c>
      <c r="AB12" s="48" t="s">
        <v>53</v>
      </c>
      <c r="AC12" s="56">
        <v>80000000</v>
      </c>
      <c r="AD12" s="56">
        <v>82993680</v>
      </c>
      <c r="AF12" s="48">
        <v>6.169862999999999</v>
      </c>
      <c r="AH12" s="63">
        <f t="shared" si="0"/>
        <v>186901766945.0316</v>
      </c>
      <c r="AI12" s="63"/>
      <c r="AJ12" s="63"/>
    </row>
    <row r="13" spans="1:36" ht="11.25" customHeight="1">
      <c r="A13" s="55">
        <v>42825</v>
      </c>
      <c r="B13" s="48" t="s">
        <v>47</v>
      </c>
      <c r="C13" s="48" t="s">
        <v>14</v>
      </c>
      <c r="D13" s="48">
        <v>144660</v>
      </c>
      <c r="E13" s="48" t="s">
        <v>113</v>
      </c>
      <c r="F13" s="48" t="s">
        <v>48</v>
      </c>
      <c r="G13" s="48" t="s">
        <v>114</v>
      </c>
      <c r="H13" s="56">
        <v>70000000</v>
      </c>
      <c r="I13" s="56">
        <v>100</v>
      </c>
      <c r="J13" s="56">
        <v>70000000</v>
      </c>
      <c r="K13" s="56">
        <v>0</v>
      </c>
      <c r="L13" s="56">
        <v>104.27420000000001</v>
      </c>
      <c r="M13" s="55">
        <v>42825</v>
      </c>
      <c r="N13" s="57">
        <v>72991940</v>
      </c>
      <c r="O13" s="57">
        <v>2991940</v>
      </c>
      <c r="P13" s="58">
        <v>0.017558129999999998</v>
      </c>
      <c r="R13" s="56">
        <v>464109.59</v>
      </c>
      <c r="S13" s="55">
        <v>42804</v>
      </c>
      <c r="T13" s="55">
        <v>42835</v>
      </c>
      <c r="U13" s="55">
        <v>45077</v>
      </c>
      <c r="X13" s="48" t="s">
        <v>50</v>
      </c>
      <c r="Y13" s="48" t="s">
        <v>48</v>
      </c>
      <c r="Z13" s="48" t="s">
        <v>51</v>
      </c>
      <c r="AA13" s="48" t="s">
        <v>52</v>
      </c>
      <c r="AB13" s="48" t="s">
        <v>53</v>
      </c>
      <c r="AC13" s="56">
        <v>70000000</v>
      </c>
      <c r="AD13" s="56">
        <v>72991940</v>
      </c>
      <c r="AF13" s="48">
        <v>6.169862999999999</v>
      </c>
      <c r="AH13" s="63">
        <f t="shared" si="0"/>
        <v>164377848515.04028</v>
      </c>
      <c r="AI13" s="63"/>
      <c r="AJ13" s="63"/>
    </row>
    <row r="14" spans="1:36" ht="11.25" customHeight="1">
      <c r="A14" s="55">
        <v>42825</v>
      </c>
      <c r="B14" s="48" t="s">
        <v>47</v>
      </c>
      <c r="C14" s="48" t="s">
        <v>14</v>
      </c>
      <c r="D14" s="48">
        <v>153035</v>
      </c>
      <c r="E14" s="48" t="s">
        <v>118</v>
      </c>
      <c r="F14" s="48" t="s">
        <v>48</v>
      </c>
      <c r="G14" s="48" t="s">
        <v>126</v>
      </c>
      <c r="H14" s="56">
        <v>100000000</v>
      </c>
      <c r="I14" s="56">
        <v>100</v>
      </c>
      <c r="J14" s="56">
        <v>100000000</v>
      </c>
      <c r="K14" s="56">
        <v>0</v>
      </c>
      <c r="L14" s="56">
        <v>101.48490000000001</v>
      </c>
      <c r="M14" s="55">
        <v>42825</v>
      </c>
      <c r="N14" s="57">
        <v>101484900</v>
      </c>
      <c r="O14" s="57">
        <v>1484900</v>
      </c>
      <c r="P14" s="58">
        <v>0.024412089999999997</v>
      </c>
      <c r="R14" s="56">
        <v>4437123.29</v>
      </c>
      <c r="S14" s="55">
        <v>42643</v>
      </c>
      <c r="T14" s="55">
        <v>43007</v>
      </c>
      <c r="U14" s="55">
        <v>43738</v>
      </c>
      <c r="X14" s="48" t="s">
        <v>50</v>
      </c>
      <c r="Y14" s="48" t="s">
        <v>48</v>
      </c>
      <c r="Z14" s="48" t="s">
        <v>51</v>
      </c>
      <c r="AA14" s="48" t="s">
        <v>52</v>
      </c>
      <c r="AB14" s="48" t="s">
        <v>53</v>
      </c>
      <c r="AC14" s="56">
        <v>100000000</v>
      </c>
      <c r="AD14" s="56">
        <v>101484900</v>
      </c>
      <c r="AF14" s="48">
        <v>2.50137</v>
      </c>
      <c r="AH14" s="63">
        <f t="shared" si="0"/>
        <v>92655718774.245</v>
      </c>
      <c r="AI14" s="63"/>
      <c r="AJ14" s="63"/>
    </row>
    <row r="15" spans="1:36" ht="11.25" customHeight="1">
      <c r="A15" s="55">
        <v>42825</v>
      </c>
      <c r="B15" s="48" t="s">
        <v>47</v>
      </c>
      <c r="C15" s="48" t="s">
        <v>14</v>
      </c>
      <c r="D15" s="48">
        <v>157623</v>
      </c>
      <c r="E15" s="48" t="s">
        <v>119</v>
      </c>
      <c r="F15" s="48" t="s">
        <v>48</v>
      </c>
      <c r="G15" s="48" t="s">
        <v>127</v>
      </c>
      <c r="H15" s="56">
        <v>50000000</v>
      </c>
      <c r="I15" s="56">
        <v>80</v>
      </c>
      <c r="J15" s="56">
        <v>40000000</v>
      </c>
      <c r="K15" s="56">
        <v>0</v>
      </c>
      <c r="L15" s="56">
        <v>81.9347</v>
      </c>
      <c r="M15" s="55">
        <v>42825</v>
      </c>
      <c r="N15" s="57">
        <v>40967350</v>
      </c>
      <c r="O15" s="57">
        <v>967350</v>
      </c>
      <c r="P15" s="58">
        <v>0.00985465</v>
      </c>
      <c r="R15" s="56">
        <v>402739.73</v>
      </c>
      <c r="S15" s="55">
        <v>42805</v>
      </c>
      <c r="T15" s="55">
        <v>42836</v>
      </c>
      <c r="U15" s="55">
        <v>43982</v>
      </c>
      <c r="X15" s="48" t="s">
        <v>50</v>
      </c>
      <c r="Y15" s="48" t="s">
        <v>48</v>
      </c>
      <c r="Z15" s="48" t="s">
        <v>51</v>
      </c>
      <c r="AA15" s="48" t="s">
        <v>52</v>
      </c>
      <c r="AB15" s="48" t="s">
        <v>53</v>
      </c>
      <c r="AC15" s="56">
        <v>40000000</v>
      </c>
      <c r="AD15" s="56">
        <v>40967350</v>
      </c>
      <c r="AF15" s="48">
        <v>3.169863</v>
      </c>
      <c r="AH15" s="63">
        <f t="shared" si="0"/>
        <v>47399223745.163246</v>
      </c>
      <c r="AI15" s="63"/>
      <c r="AJ15" s="63"/>
    </row>
    <row r="16" spans="1:36" ht="11.25" customHeight="1">
      <c r="A16" s="55">
        <v>42825</v>
      </c>
      <c r="B16" s="48" t="s">
        <v>47</v>
      </c>
      <c r="C16" s="48" t="s">
        <v>14</v>
      </c>
      <c r="D16" s="48">
        <v>165765</v>
      </c>
      <c r="E16" s="48" t="s">
        <v>128</v>
      </c>
      <c r="F16" s="48" t="s">
        <v>61</v>
      </c>
      <c r="G16" s="48" t="s">
        <v>129</v>
      </c>
      <c r="H16" s="56">
        <v>9999500</v>
      </c>
      <c r="I16" s="56">
        <v>100</v>
      </c>
      <c r="J16" s="56">
        <v>9999500</v>
      </c>
      <c r="K16" s="56">
        <v>0</v>
      </c>
      <c r="L16" s="56">
        <v>100</v>
      </c>
      <c r="M16" s="55">
        <v>42766</v>
      </c>
      <c r="N16" s="57">
        <v>9999500</v>
      </c>
      <c r="O16" s="57">
        <v>0</v>
      </c>
      <c r="P16" s="58">
        <v>0.00240537</v>
      </c>
      <c r="R16" s="56">
        <v>151362.29</v>
      </c>
      <c r="S16" s="55">
        <v>42741</v>
      </c>
      <c r="T16" s="55">
        <v>42832</v>
      </c>
      <c r="U16" s="55">
        <v>42832</v>
      </c>
      <c r="X16" s="48" t="s">
        <v>50</v>
      </c>
      <c r="Y16" s="48" t="s">
        <v>61</v>
      </c>
      <c r="Z16" s="48" t="s">
        <v>51</v>
      </c>
      <c r="AA16" s="48" t="s">
        <v>62</v>
      </c>
      <c r="AB16" s="48" t="s">
        <v>63</v>
      </c>
      <c r="AC16" s="56">
        <v>9999500</v>
      </c>
      <c r="AD16" s="56">
        <v>9999500</v>
      </c>
      <c r="AF16" s="48">
        <v>0.019178</v>
      </c>
      <c r="AH16" s="63">
        <f t="shared" si="0"/>
        <v>69996200.015</v>
      </c>
      <c r="AI16" s="63"/>
      <c r="AJ16" s="63"/>
    </row>
    <row r="17" spans="1:36" ht="11.25" customHeight="1">
      <c r="A17" s="55">
        <v>42825</v>
      </c>
      <c r="B17" s="48" t="s">
        <v>47</v>
      </c>
      <c r="C17" s="48" t="s">
        <v>14</v>
      </c>
      <c r="D17" s="48">
        <v>165766</v>
      </c>
      <c r="E17" s="48" t="s">
        <v>130</v>
      </c>
      <c r="F17" s="48" t="s">
        <v>61</v>
      </c>
      <c r="G17" s="48" t="s">
        <v>131</v>
      </c>
      <c r="H17" s="56">
        <v>9999000</v>
      </c>
      <c r="I17" s="56">
        <v>100</v>
      </c>
      <c r="J17" s="56">
        <v>9999000</v>
      </c>
      <c r="K17" s="56">
        <v>0</v>
      </c>
      <c r="L17" s="56">
        <v>100</v>
      </c>
      <c r="M17" s="55">
        <v>42766</v>
      </c>
      <c r="N17" s="57">
        <v>9999000</v>
      </c>
      <c r="O17" s="57">
        <v>0</v>
      </c>
      <c r="P17" s="58">
        <v>0.00240525</v>
      </c>
      <c r="R17" s="56">
        <v>151354.73</v>
      </c>
      <c r="S17" s="55">
        <v>42741</v>
      </c>
      <c r="T17" s="55">
        <v>42832</v>
      </c>
      <c r="U17" s="55">
        <v>42832</v>
      </c>
      <c r="X17" s="48" t="s">
        <v>50</v>
      </c>
      <c r="Y17" s="48" t="s">
        <v>61</v>
      </c>
      <c r="Z17" s="48" t="s">
        <v>51</v>
      </c>
      <c r="AA17" s="48" t="s">
        <v>62</v>
      </c>
      <c r="AB17" s="48" t="s">
        <v>63</v>
      </c>
      <c r="AC17" s="56">
        <v>9999000</v>
      </c>
      <c r="AD17" s="56">
        <v>9999000</v>
      </c>
      <c r="AF17" s="48">
        <v>0.019178</v>
      </c>
      <c r="AH17" s="63">
        <f t="shared" si="0"/>
        <v>69992700.03</v>
      </c>
      <c r="AI17" s="63"/>
      <c r="AJ17" s="63"/>
    </row>
    <row r="18" spans="1:36" ht="11.25" customHeight="1">
      <c r="A18" s="55">
        <v>42825</v>
      </c>
      <c r="B18" s="48" t="s">
        <v>47</v>
      </c>
      <c r="C18" s="48" t="s">
        <v>14</v>
      </c>
      <c r="D18" s="48">
        <v>165767</v>
      </c>
      <c r="E18" s="48" t="s">
        <v>132</v>
      </c>
      <c r="F18" s="48" t="s">
        <v>61</v>
      </c>
      <c r="G18" s="48" t="s">
        <v>133</v>
      </c>
      <c r="H18" s="56">
        <v>9230000</v>
      </c>
      <c r="I18" s="56">
        <v>100</v>
      </c>
      <c r="J18" s="56">
        <v>9230000</v>
      </c>
      <c r="K18" s="56">
        <v>0</v>
      </c>
      <c r="L18" s="56">
        <v>100</v>
      </c>
      <c r="M18" s="55">
        <v>42766</v>
      </c>
      <c r="N18" s="57">
        <v>9230000</v>
      </c>
      <c r="O18" s="57">
        <v>0</v>
      </c>
      <c r="P18" s="58">
        <v>0.00222027</v>
      </c>
      <c r="R18" s="56">
        <v>139714.38</v>
      </c>
      <c r="S18" s="55">
        <v>42741</v>
      </c>
      <c r="T18" s="55">
        <v>42831</v>
      </c>
      <c r="U18" s="55">
        <v>42831</v>
      </c>
      <c r="X18" s="48" t="s">
        <v>50</v>
      </c>
      <c r="Y18" s="48" t="s">
        <v>61</v>
      </c>
      <c r="Z18" s="48" t="s">
        <v>51</v>
      </c>
      <c r="AA18" s="48" t="s">
        <v>62</v>
      </c>
      <c r="AB18" s="48" t="s">
        <v>63</v>
      </c>
      <c r="AC18" s="56">
        <v>9230000</v>
      </c>
      <c r="AD18" s="56">
        <v>9230000</v>
      </c>
      <c r="AF18" s="48">
        <v>0.016437999999999998</v>
      </c>
      <c r="AH18" s="63">
        <f t="shared" si="0"/>
        <v>55378800.099999994</v>
      </c>
      <c r="AI18" s="63"/>
      <c r="AJ18" s="63"/>
    </row>
    <row r="19" spans="1:36" ht="11.25" customHeight="1">
      <c r="A19" s="55">
        <v>42825</v>
      </c>
      <c r="B19" s="48" t="s">
        <v>47</v>
      </c>
      <c r="C19" s="48" t="s">
        <v>14</v>
      </c>
      <c r="D19" s="48">
        <v>165769</v>
      </c>
      <c r="E19" s="48" t="s">
        <v>134</v>
      </c>
      <c r="F19" s="48" t="s">
        <v>61</v>
      </c>
      <c r="G19" s="48" t="s">
        <v>135</v>
      </c>
      <c r="H19" s="56">
        <v>9040000</v>
      </c>
      <c r="I19" s="56">
        <v>100</v>
      </c>
      <c r="J19" s="56">
        <v>9040000</v>
      </c>
      <c r="K19" s="56">
        <v>0</v>
      </c>
      <c r="L19" s="56">
        <v>100</v>
      </c>
      <c r="M19" s="55">
        <v>42766</v>
      </c>
      <c r="N19" s="57">
        <v>9040000</v>
      </c>
      <c r="O19" s="57">
        <v>0</v>
      </c>
      <c r="P19" s="58">
        <v>0.00217456</v>
      </c>
      <c r="R19" s="56">
        <v>132008.77</v>
      </c>
      <c r="S19" s="55">
        <v>42744</v>
      </c>
      <c r="T19" s="55">
        <v>42835</v>
      </c>
      <c r="U19" s="55">
        <v>42835</v>
      </c>
      <c r="X19" s="48" t="s">
        <v>50</v>
      </c>
      <c r="Y19" s="48" t="s">
        <v>61</v>
      </c>
      <c r="Z19" s="48" t="s">
        <v>51</v>
      </c>
      <c r="AA19" s="48" t="s">
        <v>62</v>
      </c>
      <c r="AB19" s="48" t="s">
        <v>63</v>
      </c>
      <c r="AC19" s="56">
        <v>9040000</v>
      </c>
      <c r="AD19" s="56">
        <v>9040000</v>
      </c>
      <c r="AF19" s="48">
        <v>0.027396999999999998</v>
      </c>
      <c r="AH19" s="63">
        <f t="shared" si="0"/>
        <v>90399141.2</v>
      </c>
      <c r="AI19" s="63"/>
      <c r="AJ19" s="63"/>
    </row>
    <row r="20" spans="1:36" ht="11.25" customHeight="1">
      <c r="A20" s="55">
        <v>42825</v>
      </c>
      <c r="B20" s="48" t="s">
        <v>47</v>
      </c>
      <c r="C20" s="48" t="s">
        <v>14</v>
      </c>
      <c r="D20" s="48">
        <v>165771</v>
      </c>
      <c r="E20" s="48" t="s">
        <v>136</v>
      </c>
      <c r="F20" s="48" t="s">
        <v>61</v>
      </c>
      <c r="G20" s="48" t="s">
        <v>137</v>
      </c>
      <c r="H20" s="56">
        <v>9999000</v>
      </c>
      <c r="I20" s="56">
        <v>100</v>
      </c>
      <c r="J20" s="56">
        <v>9999000</v>
      </c>
      <c r="K20" s="56">
        <v>0</v>
      </c>
      <c r="L20" s="56">
        <v>100</v>
      </c>
      <c r="M20" s="55">
        <v>42766</v>
      </c>
      <c r="N20" s="57">
        <v>9999000</v>
      </c>
      <c r="O20" s="57">
        <v>0</v>
      </c>
      <c r="P20" s="58">
        <v>0.00240525</v>
      </c>
      <c r="R20" s="56">
        <v>126425.71</v>
      </c>
      <c r="S20" s="55">
        <v>42755</v>
      </c>
      <c r="T20" s="55">
        <v>42846</v>
      </c>
      <c r="U20" s="55">
        <v>42846</v>
      </c>
      <c r="X20" s="48" t="s">
        <v>50</v>
      </c>
      <c r="Y20" s="48" t="s">
        <v>61</v>
      </c>
      <c r="Z20" s="48" t="s">
        <v>51</v>
      </c>
      <c r="AA20" s="48" t="s">
        <v>62</v>
      </c>
      <c r="AB20" s="48" t="s">
        <v>63</v>
      </c>
      <c r="AC20" s="56">
        <v>9999000</v>
      </c>
      <c r="AD20" s="56">
        <v>9999000</v>
      </c>
      <c r="AF20" s="48">
        <v>0.057533999999999995</v>
      </c>
      <c r="AH20" s="63">
        <f t="shared" si="0"/>
        <v>209978100.09</v>
      </c>
      <c r="AI20" s="63"/>
      <c r="AJ20" s="63"/>
    </row>
    <row r="21" spans="1:36" ht="11.25" customHeight="1">
      <c r="A21" s="55">
        <v>42825</v>
      </c>
      <c r="B21" s="48" t="s">
        <v>47</v>
      </c>
      <c r="C21" s="48" t="s">
        <v>14</v>
      </c>
      <c r="D21" s="48">
        <v>165772</v>
      </c>
      <c r="E21" s="48" t="s">
        <v>138</v>
      </c>
      <c r="F21" s="48" t="s">
        <v>61</v>
      </c>
      <c r="G21" s="48" t="s">
        <v>139</v>
      </c>
      <c r="H21" s="56">
        <v>9900000</v>
      </c>
      <c r="I21" s="56">
        <v>100</v>
      </c>
      <c r="J21" s="56">
        <v>9900000</v>
      </c>
      <c r="K21" s="56">
        <v>0</v>
      </c>
      <c r="L21" s="56">
        <v>100</v>
      </c>
      <c r="M21" s="55">
        <v>42766</v>
      </c>
      <c r="N21" s="57">
        <v>9900000</v>
      </c>
      <c r="O21" s="57">
        <v>0</v>
      </c>
      <c r="P21" s="58">
        <v>0.00238143</v>
      </c>
      <c r="R21" s="56">
        <v>125173.97</v>
      </c>
      <c r="S21" s="55">
        <v>42755</v>
      </c>
      <c r="T21" s="55">
        <v>42846</v>
      </c>
      <c r="U21" s="55">
        <v>42846</v>
      </c>
      <c r="X21" s="48" t="s">
        <v>50</v>
      </c>
      <c r="Y21" s="48" t="s">
        <v>61</v>
      </c>
      <c r="Z21" s="48" t="s">
        <v>51</v>
      </c>
      <c r="AA21" s="48" t="s">
        <v>62</v>
      </c>
      <c r="AB21" s="48" t="s">
        <v>63</v>
      </c>
      <c r="AC21" s="56">
        <v>9900000</v>
      </c>
      <c r="AD21" s="56">
        <v>9900000</v>
      </c>
      <c r="AF21" s="48">
        <v>0.057533999999999995</v>
      </c>
      <c r="AH21" s="63">
        <f t="shared" si="0"/>
        <v>207899109</v>
      </c>
      <c r="AI21" s="63"/>
      <c r="AJ21" s="63"/>
    </row>
    <row r="22" spans="1:36" ht="11.25" customHeight="1">
      <c r="A22" s="55">
        <v>42825</v>
      </c>
      <c r="B22" s="48" t="s">
        <v>47</v>
      </c>
      <c r="C22" s="48" t="s">
        <v>14</v>
      </c>
      <c r="D22" s="48">
        <v>165773</v>
      </c>
      <c r="E22" s="48" t="s">
        <v>140</v>
      </c>
      <c r="F22" s="48" t="s">
        <v>61</v>
      </c>
      <c r="G22" s="48" t="s">
        <v>141</v>
      </c>
      <c r="H22" s="56">
        <v>900000</v>
      </c>
      <c r="I22" s="56">
        <v>100</v>
      </c>
      <c r="J22" s="56">
        <v>900000</v>
      </c>
      <c r="K22" s="56">
        <v>0</v>
      </c>
      <c r="L22" s="56">
        <v>100</v>
      </c>
      <c r="M22" s="55">
        <v>42766</v>
      </c>
      <c r="N22" s="57">
        <v>900000</v>
      </c>
      <c r="O22" s="57">
        <v>0</v>
      </c>
      <c r="P22" s="58">
        <v>0.00021648999999999998</v>
      </c>
      <c r="R22" s="56">
        <v>9776.710000000001</v>
      </c>
      <c r="S22" s="55">
        <v>42765</v>
      </c>
      <c r="T22" s="55">
        <v>42856</v>
      </c>
      <c r="U22" s="55">
        <v>42856</v>
      </c>
      <c r="X22" s="48" t="s">
        <v>50</v>
      </c>
      <c r="Y22" s="48" t="s">
        <v>61</v>
      </c>
      <c r="Z22" s="48" t="s">
        <v>51</v>
      </c>
      <c r="AA22" s="48" t="s">
        <v>62</v>
      </c>
      <c r="AB22" s="48" t="s">
        <v>63</v>
      </c>
      <c r="AC22" s="56">
        <v>900000</v>
      </c>
      <c r="AD22" s="56">
        <v>900000</v>
      </c>
      <c r="AF22" s="48">
        <v>0.084932</v>
      </c>
      <c r="AH22" s="63">
        <f t="shared" si="0"/>
        <v>27900161.999999996</v>
      </c>
      <c r="AI22" s="63"/>
      <c r="AJ22" s="63"/>
    </row>
    <row r="23" spans="1:36" ht="11.25" customHeight="1">
      <c r="A23" s="55">
        <v>42825</v>
      </c>
      <c r="B23" s="48" t="s">
        <v>47</v>
      </c>
      <c r="C23" s="48" t="s">
        <v>14</v>
      </c>
      <c r="D23" s="48">
        <v>165775</v>
      </c>
      <c r="E23" s="48" t="s">
        <v>120</v>
      </c>
      <c r="F23" s="48" t="s">
        <v>48</v>
      </c>
      <c r="G23" s="48" t="s">
        <v>142</v>
      </c>
      <c r="H23" s="56">
        <v>500000000</v>
      </c>
      <c r="I23" s="56">
        <v>100</v>
      </c>
      <c r="J23" s="56">
        <v>500000000</v>
      </c>
      <c r="K23" s="56">
        <v>0</v>
      </c>
      <c r="L23" s="56">
        <v>103.21910000000001</v>
      </c>
      <c r="M23" s="55">
        <v>42825</v>
      </c>
      <c r="N23" s="57">
        <v>516095500</v>
      </c>
      <c r="O23" s="57">
        <v>16095500</v>
      </c>
      <c r="P23" s="58">
        <v>0.12414622999999998</v>
      </c>
      <c r="R23" s="56">
        <v>184931.51</v>
      </c>
      <c r="S23" s="55">
        <v>42825</v>
      </c>
      <c r="T23" s="55">
        <v>42855</v>
      </c>
      <c r="U23" s="55">
        <v>44946</v>
      </c>
      <c r="X23" s="48" t="s">
        <v>50</v>
      </c>
      <c r="Y23" s="48" t="s">
        <v>48</v>
      </c>
      <c r="Z23" s="48" t="s">
        <v>51</v>
      </c>
      <c r="AA23" s="48" t="s">
        <v>52</v>
      </c>
      <c r="AB23" s="48" t="s">
        <v>53</v>
      </c>
      <c r="AC23" s="56">
        <v>500000000</v>
      </c>
      <c r="AD23" s="56">
        <v>516095500</v>
      </c>
      <c r="AF23" s="48">
        <v>5.8109589999999995</v>
      </c>
      <c r="AH23" s="63">
        <f t="shared" si="0"/>
        <v>1094638573563.3425</v>
      </c>
      <c r="AI23" s="63"/>
      <c r="AJ23" s="63"/>
    </row>
    <row r="24" spans="1:36" ht="11.25" customHeight="1">
      <c r="A24" s="55">
        <v>42825</v>
      </c>
      <c r="B24" s="48" t="s">
        <v>47</v>
      </c>
      <c r="C24" s="48" t="s">
        <v>14</v>
      </c>
      <c r="D24" s="48">
        <v>165861</v>
      </c>
      <c r="E24" s="48" t="s">
        <v>143</v>
      </c>
      <c r="F24" s="48" t="s">
        <v>61</v>
      </c>
      <c r="G24" s="48" t="s">
        <v>144</v>
      </c>
      <c r="H24" s="56">
        <v>900000</v>
      </c>
      <c r="I24" s="56">
        <v>100</v>
      </c>
      <c r="J24" s="56">
        <v>900000</v>
      </c>
      <c r="K24" s="56">
        <v>0</v>
      </c>
      <c r="L24" s="56">
        <v>100</v>
      </c>
      <c r="M24" s="55">
        <v>42766</v>
      </c>
      <c r="N24" s="57">
        <v>900000</v>
      </c>
      <c r="O24" s="57">
        <v>0</v>
      </c>
      <c r="P24" s="58">
        <v>0.00021648999999999998</v>
      </c>
      <c r="R24" s="56">
        <v>9616.44</v>
      </c>
      <c r="S24" s="55">
        <v>42766</v>
      </c>
      <c r="T24" s="55">
        <v>42857</v>
      </c>
      <c r="U24" s="55">
        <v>42857</v>
      </c>
      <c r="X24" s="48" t="s">
        <v>50</v>
      </c>
      <c r="Y24" s="48" t="s">
        <v>61</v>
      </c>
      <c r="Z24" s="48" t="s">
        <v>51</v>
      </c>
      <c r="AA24" s="48" t="s">
        <v>62</v>
      </c>
      <c r="AB24" s="48" t="s">
        <v>63</v>
      </c>
      <c r="AC24" s="56">
        <v>900000</v>
      </c>
      <c r="AD24" s="56">
        <v>900000</v>
      </c>
      <c r="AF24" s="48">
        <v>0.087671</v>
      </c>
      <c r="AH24" s="63">
        <f t="shared" si="0"/>
        <v>28799923.499999996</v>
      </c>
      <c r="AI24" s="63"/>
      <c r="AJ24" s="63"/>
    </row>
    <row r="25" spans="1:36" ht="11.25" customHeight="1">
      <c r="A25" s="55">
        <v>42825</v>
      </c>
      <c r="B25" s="48" t="s">
        <v>47</v>
      </c>
      <c r="C25" s="48" t="s">
        <v>14</v>
      </c>
      <c r="D25" s="48">
        <v>167246</v>
      </c>
      <c r="E25" s="48" t="s">
        <v>145</v>
      </c>
      <c r="F25" s="48" t="s">
        <v>61</v>
      </c>
      <c r="G25" s="48" t="s">
        <v>146</v>
      </c>
      <c r="H25" s="56">
        <v>9999000</v>
      </c>
      <c r="I25" s="56">
        <v>100</v>
      </c>
      <c r="J25" s="56">
        <v>9999000</v>
      </c>
      <c r="K25" s="56">
        <v>0</v>
      </c>
      <c r="L25" s="56">
        <v>100</v>
      </c>
      <c r="M25" s="55">
        <v>42794</v>
      </c>
      <c r="N25" s="57">
        <v>9999000</v>
      </c>
      <c r="O25" s="57">
        <v>0</v>
      </c>
      <c r="P25" s="58">
        <v>0.00240525</v>
      </c>
      <c r="R25" s="56">
        <v>96154.77</v>
      </c>
      <c r="S25" s="55">
        <v>42772</v>
      </c>
      <c r="T25" s="55">
        <v>42863</v>
      </c>
      <c r="U25" s="55">
        <v>42863</v>
      </c>
      <c r="X25" s="48" t="s">
        <v>50</v>
      </c>
      <c r="Y25" s="48" t="s">
        <v>61</v>
      </c>
      <c r="Z25" s="48" t="s">
        <v>51</v>
      </c>
      <c r="AA25" s="48" t="s">
        <v>62</v>
      </c>
      <c r="AB25" s="48" t="s">
        <v>63</v>
      </c>
      <c r="AC25" s="56">
        <v>9999000</v>
      </c>
      <c r="AD25" s="56">
        <v>9999000</v>
      </c>
      <c r="AF25" s="48">
        <v>0.10411</v>
      </c>
      <c r="AH25" s="63">
        <f t="shared" si="0"/>
        <v>379963499.84999996</v>
      </c>
      <c r="AI25" s="63"/>
      <c r="AJ25" s="63"/>
    </row>
    <row r="26" spans="1:36" ht="11.25" customHeight="1">
      <c r="A26" s="55">
        <v>42825</v>
      </c>
      <c r="B26" s="48" t="s">
        <v>47</v>
      </c>
      <c r="C26" s="48" t="s">
        <v>14</v>
      </c>
      <c r="D26" s="48">
        <v>167247</v>
      </c>
      <c r="E26" s="48" t="s">
        <v>147</v>
      </c>
      <c r="F26" s="48" t="s">
        <v>61</v>
      </c>
      <c r="G26" s="48" t="s">
        <v>148</v>
      </c>
      <c r="H26" s="56">
        <v>3567000</v>
      </c>
      <c r="I26" s="56">
        <v>100</v>
      </c>
      <c r="J26" s="56">
        <v>3567000</v>
      </c>
      <c r="K26" s="56">
        <v>0</v>
      </c>
      <c r="L26" s="56">
        <v>100</v>
      </c>
      <c r="M26" s="55">
        <v>42794</v>
      </c>
      <c r="N26" s="57">
        <v>3567000</v>
      </c>
      <c r="O26" s="57">
        <v>0</v>
      </c>
      <c r="P26" s="58">
        <v>0.0008580399999999999</v>
      </c>
      <c r="R26" s="56">
        <v>34301.840000000004</v>
      </c>
      <c r="S26" s="55">
        <v>42772</v>
      </c>
      <c r="T26" s="55">
        <v>42863</v>
      </c>
      <c r="U26" s="55">
        <v>42863</v>
      </c>
      <c r="X26" s="48" t="s">
        <v>50</v>
      </c>
      <c r="Y26" s="48" t="s">
        <v>61</v>
      </c>
      <c r="Z26" s="48" t="s">
        <v>51</v>
      </c>
      <c r="AA26" s="48" t="s">
        <v>62</v>
      </c>
      <c r="AB26" s="48" t="s">
        <v>63</v>
      </c>
      <c r="AC26" s="56">
        <v>3567000</v>
      </c>
      <c r="AD26" s="56">
        <v>3567000</v>
      </c>
      <c r="AF26" s="48">
        <v>0.10411</v>
      </c>
      <c r="AH26" s="63">
        <f t="shared" si="0"/>
        <v>135546535.04999998</v>
      </c>
      <c r="AI26" s="63"/>
      <c r="AJ26" s="63"/>
    </row>
    <row r="27" spans="1:36" ht="11.25" customHeight="1">
      <c r="A27" s="55">
        <v>42825</v>
      </c>
      <c r="B27" s="48" t="s">
        <v>47</v>
      </c>
      <c r="C27" s="48" t="s">
        <v>14</v>
      </c>
      <c r="D27" s="48">
        <v>167248</v>
      </c>
      <c r="E27" s="48" t="s">
        <v>149</v>
      </c>
      <c r="F27" s="48" t="s">
        <v>61</v>
      </c>
      <c r="G27" s="48" t="s">
        <v>150</v>
      </c>
      <c r="H27" s="56">
        <v>3614000</v>
      </c>
      <c r="I27" s="56">
        <v>100</v>
      </c>
      <c r="J27" s="56">
        <v>3614000</v>
      </c>
      <c r="K27" s="56">
        <v>0</v>
      </c>
      <c r="L27" s="56">
        <v>100</v>
      </c>
      <c r="M27" s="55">
        <v>42794</v>
      </c>
      <c r="N27" s="57">
        <v>3614000</v>
      </c>
      <c r="O27" s="57">
        <v>0</v>
      </c>
      <c r="P27" s="58">
        <v>0.00086934</v>
      </c>
      <c r="R27" s="56">
        <v>34110.22</v>
      </c>
      <c r="S27" s="55">
        <v>42773</v>
      </c>
      <c r="T27" s="55">
        <v>42864</v>
      </c>
      <c r="U27" s="55">
        <v>42864</v>
      </c>
      <c r="X27" s="48" t="s">
        <v>50</v>
      </c>
      <c r="Y27" s="48" t="s">
        <v>61</v>
      </c>
      <c r="Z27" s="48" t="s">
        <v>51</v>
      </c>
      <c r="AA27" s="48" t="s">
        <v>62</v>
      </c>
      <c r="AB27" s="48" t="s">
        <v>63</v>
      </c>
      <c r="AC27" s="56">
        <v>3614000</v>
      </c>
      <c r="AD27" s="56">
        <v>3614000</v>
      </c>
      <c r="AF27" s="48">
        <v>0.106849</v>
      </c>
      <c r="AH27" s="63">
        <f t="shared" si="0"/>
        <v>140945584.39</v>
      </c>
      <c r="AI27" s="63"/>
      <c r="AJ27" s="63"/>
    </row>
    <row r="28" spans="1:36" ht="11.25" customHeight="1">
      <c r="A28" s="55">
        <v>42825</v>
      </c>
      <c r="B28" s="48" t="s">
        <v>47</v>
      </c>
      <c r="C28" s="48" t="s">
        <v>14</v>
      </c>
      <c r="D28" s="48">
        <v>167249</v>
      </c>
      <c r="E28" s="48" t="s">
        <v>151</v>
      </c>
      <c r="F28" s="48" t="s">
        <v>61</v>
      </c>
      <c r="G28" s="48" t="s">
        <v>152</v>
      </c>
      <c r="H28" s="56">
        <v>9999000</v>
      </c>
      <c r="I28" s="56">
        <v>100</v>
      </c>
      <c r="J28" s="56">
        <v>9999000</v>
      </c>
      <c r="K28" s="56">
        <v>0</v>
      </c>
      <c r="L28" s="56">
        <v>100</v>
      </c>
      <c r="M28" s="55">
        <v>42794</v>
      </c>
      <c r="N28" s="57">
        <v>9999000</v>
      </c>
      <c r="O28" s="57">
        <v>0</v>
      </c>
      <c r="P28" s="58">
        <v>0.00240525</v>
      </c>
      <c r="R28" s="56">
        <v>94374.12</v>
      </c>
      <c r="S28" s="55">
        <v>42773</v>
      </c>
      <c r="T28" s="55">
        <v>42864</v>
      </c>
      <c r="U28" s="55">
        <v>42864</v>
      </c>
      <c r="X28" s="48" t="s">
        <v>50</v>
      </c>
      <c r="Y28" s="48" t="s">
        <v>61</v>
      </c>
      <c r="Z28" s="48" t="s">
        <v>51</v>
      </c>
      <c r="AA28" s="48" t="s">
        <v>62</v>
      </c>
      <c r="AB28" s="48" t="s">
        <v>63</v>
      </c>
      <c r="AC28" s="56">
        <v>9999000</v>
      </c>
      <c r="AD28" s="56">
        <v>9999000</v>
      </c>
      <c r="AF28" s="48">
        <v>0.106849</v>
      </c>
      <c r="AH28" s="63">
        <f t="shared" si="0"/>
        <v>389959850.115</v>
      </c>
      <c r="AI28" s="63"/>
      <c r="AJ28" s="63"/>
    </row>
    <row r="29" spans="1:36" ht="11.25" customHeight="1">
      <c r="A29" s="55">
        <v>42825</v>
      </c>
      <c r="B29" s="48" t="s">
        <v>47</v>
      </c>
      <c r="C29" s="48" t="s">
        <v>14</v>
      </c>
      <c r="D29" s="48">
        <v>167250</v>
      </c>
      <c r="E29" s="48" t="s">
        <v>153</v>
      </c>
      <c r="F29" s="48" t="s">
        <v>61</v>
      </c>
      <c r="G29" s="48" t="s">
        <v>154</v>
      </c>
      <c r="H29" s="56">
        <v>9999000</v>
      </c>
      <c r="I29" s="56">
        <v>100</v>
      </c>
      <c r="J29" s="56">
        <v>9999000</v>
      </c>
      <c r="K29" s="56">
        <v>0</v>
      </c>
      <c r="L29" s="56">
        <v>100</v>
      </c>
      <c r="M29" s="55">
        <v>42794</v>
      </c>
      <c r="N29" s="57">
        <v>9999000</v>
      </c>
      <c r="O29" s="57">
        <v>0</v>
      </c>
      <c r="P29" s="58">
        <v>0.00240525</v>
      </c>
      <c r="R29" s="56">
        <v>94374.12</v>
      </c>
      <c r="S29" s="55">
        <v>42773</v>
      </c>
      <c r="T29" s="55">
        <v>42864</v>
      </c>
      <c r="U29" s="55">
        <v>42864</v>
      </c>
      <c r="X29" s="48" t="s">
        <v>50</v>
      </c>
      <c r="Y29" s="48" t="s">
        <v>61</v>
      </c>
      <c r="Z29" s="48" t="s">
        <v>51</v>
      </c>
      <c r="AA29" s="48" t="s">
        <v>62</v>
      </c>
      <c r="AB29" s="48" t="s">
        <v>63</v>
      </c>
      <c r="AC29" s="56">
        <v>9999000</v>
      </c>
      <c r="AD29" s="56">
        <v>9999000</v>
      </c>
      <c r="AF29" s="48">
        <v>0.106849</v>
      </c>
      <c r="AH29" s="63">
        <f t="shared" si="0"/>
        <v>389959850.115</v>
      </c>
      <c r="AI29" s="63"/>
      <c r="AJ29" s="63"/>
    </row>
    <row r="30" spans="1:36" ht="11.25" customHeight="1">
      <c r="A30" s="55">
        <v>42825</v>
      </c>
      <c r="B30" s="48" t="s">
        <v>47</v>
      </c>
      <c r="C30" s="48" t="s">
        <v>14</v>
      </c>
      <c r="D30" s="48">
        <v>167251</v>
      </c>
      <c r="E30" s="48" t="s">
        <v>155</v>
      </c>
      <c r="F30" s="48" t="s">
        <v>61</v>
      </c>
      <c r="G30" s="48" t="s">
        <v>156</v>
      </c>
      <c r="H30" s="56">
        <v>6434000</v>
      </c>
      <c r="I30" s="56">
        <v>100</v>
      </c>
      <c r="J30" s="56">
        <v>6434000</v>
      </c>
      <c r="K30" s="56">
        <v>0</v>
      </c>
      <c r="L30" s="56">
        <v>100</v>
      </c>
      <c r="M30" s="55">
        <v>42794</v>
      </c>
      <c r="N30" s="57">
        <v>6434000</v>
      </c>
      <c r="O30" s="57">
        <v>0</v>
      </c>
      <c r="P30" s="58">
        <v>0.00154769</v>
      </c>
      <c r="R30" s="56">
        <v>58434.82</v>
      </c>
      <c r="S30" s="55">
        <v>42775</v>
      </c>
      <c r="T30" s="55">
        <v>42866</v>
      </c>
      <c r="U30" s="55">
        <v>42866</v>
      </c>
      <c r="X30" s="48" t="s">
        <v>50</v>
      </c>
      <c r="Y30" s="48" t="s">
        <v>61</v>
      </c>
      <c r="Z30" s="48" t="s">
        <v>51</v>
      </c>
      <c r="AA30" s="48" t="s">
        <v>62</v>
      </c>
      <c r="AB30" s="48" t="s">
        <v>63</v>
      </c>
      <c r="AC30" s="56">
        <v>6434000</v>
      </c>
      <c r="AD30" s="56">
        <v>6434000</v>
      </c>
      <c r="AF30" s="48">
        <v>0.112329</v>
      </c>
      <c r="AH30" s="63">
        <f t="shared" si="0"/>
        <v>263794546.89</v>
      </c>
      <c r="AI30" s="63"/>
      <c r="AJ30" s="63"/>
    </row>
    <row r="31" spans="1:36" ht="11.25" customHeight="1">
      <c r="A31" s="55">
        <v>42825</v>
      </c>
      <c r="B31" s="48" t="s">
        <v>47</v>
      </c>
      <c r="C31" s="48" t="s">
        <v>14</v>
      </c>
      <c r="D31" s="48">
        <v>167252</v>
      </c>
      <c r="E31" s="48" t="s">
        <v>157</v>
      </c>
      <c r="F31" s="48" t="s">
        <v>61</v>
      </c>
      <c r="G31" s="48" t="s">
        <v>158</v>
      </c>
      <c r="H31" s="56">
        <v>9999000</v>
      </c>
      <c r="I31" s="56">
        <v>100</v>
      </c>
      <c r="J31" s="56">
        <v>9999000</v>
      </c>
      <c r="K31" s="56">
        <v>0</v>
      </c>
      <c r="L31" s="56">
        <v>100</v>
      </c>
      <c r="M31" s="55">
        <v>42794</v>
      </c>
      <c r="N31" s="57">
        <v>9999000</v>
      </c>
      <c r="O31" s="57">
        <v>0</v>
      </c>
      <c r="P31" s="58">
        <v>0.00240525</v>
      </c>
      <c r="R31" s="56">
        <v>90812.84</v>
      </c>
      <c r="S31" s="55">
        <v>42775</v>
      </c>
      <c r="T31" s="55">
        <v>42866</v>
      </c>
      <c r="U31" s="55">
        <v>42866</v>
      </c>
      <c r="X31" s="48" t="s">
        <v>50</v>
      </c>
      <c r="Y31" s="48" t="s">
        <v>61</v>
      </c>
      <c r="Z31" s="48" t="s">
        <v>51</v>
      </c>
      <c r="AA31" s="48" t="s">
        <v>62</v>
      </c>
      <c r="AB31" s="48" t="s">
        <v>63</v>
      </c>
      <c r="AC31" s="56">
        <v>9999000</v>
      </c>
      <c r="AD31" s="56">
        <v>9999000</v>
      </c>
      <c r="AF31" s="48">
        <v>0.112329</v>
      </c>
      <c r="AH31" s="63">
        <f t="shared" si="0"/>
        <v>409959849.91499996</v>
      </c>
      <c r="AI31" s="63"/>
      <c r="AJ31" s="63"/>
    </row>
    <row r="32" spans="1:36" ht="11.25" customHeight="1">
      <c r="A32" s="55">
        <v>42825</v>
      </c>
      <c r="B32" s="48" t="s">
        <v>47</v>
      </c>
      <c r="C32" s="48" t="s">
        <v>14</v>
      </c>
      <c r="D32" s="48">
        <v>167253</v>
      </c>
      <c r="E32" s="48" t="s">
        <v>159</v>
      </c>
      <c r="F32" s="48" t="s">
        <v>61</v>
      </c>
      <c r="G32" s="48" t="s">
        <v>160</v>
      </c>
      <c r="H32" s="56">
        <v>9999000</v>
      </c>
      <c r="I32" s="56">
        <v>100</v>
      </c>
      <c r="J32" s="56">
        <v>9999000</v>
      </c>
      <c r="K32" s="56">
        <v>0</v>
      </c>
      <c r="L32" s="56">
        <v>100</v>
      </c>
      <c r="M32" s="55">
        <v>42794</v>
      </c>
      <c r="N32" s="57">
        <v>9999000</v>
      </c>
      <c r="O32" s="57">
        <v>0</v>
      </c>
      <c r="P32" s="58">
        <v>0.00240525</v>
      </c>
      <c r="R32" s="56">
        <v>90812.84</v>
      </c>
      <c r="S32" s="55">
        <v>42775</v>
      </c>
      <c r="T32" s="55">
        <v>42866</v>
      </c>
      <c r="U32" s="55">
        <v>42866</v>
      </c>
      <c r="X32" s="48" t="s">
        <v>50</v>
      </c>
      <c r="Y32" s="48" t="s">
        <v>61</v>
      </c>
      <c r="Z32" s="48" t="s">
        <v>51</v>
      </c>
      <c r="AA32" s="48" t="s">
        <v>62</v>
      </c>
      <c r="AB32" s="48" t="s">
        <v>63</v>
      </c>
      <c r="AC32" s="56">
        <v>9999000</v>
      </c>
      <c r="AD32" s="56">
        <v>9999000</v>
      </c>
      <c r="AF32" s="48">
        <v>0.112329</v>
      </c>
      <c r="AH32" s="63">
        <f t="shared" si="0"/>
        <v>409959849.91499996</v>
      </c>
      <c r="AI32" s="63"/>
      <c r="AJ32" s="63"/>
    </row>
    <row r="33" spans="1:36" ht="11.25" customHeight="1">
      <c r="A33" s="55">
        <v>42825</v>
      </c>
      <c r="B33" s="48" t="s">
        <v>47</v>
      </c>
      <c r="C33" s="48" t="s">
        <v>14</v>
      </c>
      <c r="D33" s="48">
        <v>167254</v>
      </c>
      <c r="E33" s="48" t="s">
        <v>161</v>
      </c>
      <c r="F33" s="48" t="s">
        <v>61</v>
      </c>
      <c r="G33" s="48" t="s">
        <v>162</v>
      </c>
      <c r="H33" s="56">
        <v>4331600</v>
      </c>
      <c r="I33" s="56">
        <v>100</v>
      </c>
      <c r="J33" s="56">
        <v>4331600</v>
      </c>
      <c r="K33" s="56">
        <v>0</v>
      </c>
      <c r="L33" s="56">
        <v>100</v>
      </c>
      <c r="M33" s="55">
        <v>42794</v>
      </c>
      <c r="N33" s="57">
        <v>4331600</v>
      </c>
      <c r="O33" s="57">
        <v>0</v>
      </c>
      <c r="P33" s="58">
        <v>0.00104196</v>
      </c>
      <c r="R33" s="56">
        <v>38569.04</v>
      </c>
      <c r="S33" s="55">
        <v>42776</v>
      </c>
      <c r="T33" s="55">
        <v>42867</v>
      </c>
      <c r="U33" s="55">
        <v>42867</v>
      </c>
      <c r="X33" s="48" t="s">
        <v>50</v>
      </c>
      <c r="Y33" s="48" t="s">
        <v>61</v>
      </c>
      <c r="Z33" s="48" t="s">
        <v>51</v>
      </c>
      <c r="AA33" s="48" t="s">
        <v>62</v>
      </c>
      <c r="AB33" s="48" t="s">
        <v>63</v>
      </c>
      <c r="AC33" s="56">
        <v>4331600</v>
      </c>
      <c r="AD33" s="56">
        <v>4331600</v>
      </c>
      <c r="AF33" s="48">
        <v>0.11506799999999999</v>
      </c>
      <c r="AH33" s="63">
        <f t="shared" si="0"/>
        <v>181926420.312</v>
      </c>
      <c r="AI33" s="63"/>
      <c r="AJ33" s="63"/>
    </row>
    <row r="34" spans="1:36" ht="11.25" customHeight="1">
      <c r="A34" s="55">
        <v>42825</v>
      </c>
      <c r="B34" s="48" t="s">
        <v>47</v>
      </c>
      <c r="C34" s="48" t="s">
        <v>14</v>
      </c>
      <c r="D34" s="48">
        <v>167255</v>
      </c>
      <c r="E34" s="48" t="s">
        <v>163</v>
      </c>
      <c r="F34" s="48" t="s">
        <v>61</v>
      </c>
      <c r="G34" s="48" t="s">
        <v>164</v>
      </c>
      <c r="H34" s="56">
        <v>7287000</v>
      </c>
      <c r="I34" s="56">
        <v>100</v>
      </c>
      <c r="J34" s="56">
        <v>7287000</v>
      </c>
      <c r="K34" s="56">
        <v>0</v>
      </c>
      <c r="L34" s="56">
        <v>100</v>
      </c>
      <c r="M34" s="55">
        <v>42794</v>
      </c>
      <c r="N34" s="57">
        <v>7287000</v>
      </c>
      <c r="O34" s="57">
        <v>0</v>
      </c>
      <c r="P34" s="58">
        <v>0.00175288</v>
      </c>
      <c r="R34" s="56">
        <v>59693.51</v>
      </c>
      <c r="S34" s="55">
        <v>42780</v>
      </c>
      <c r="T34" s="55">
        <v>42870</v>
      </c>
      <c r="U34" s="55">
        <v>42870</v>
      </c>
      <c r="X34" s="48" t="s">
        <v>50</v>
      </c>
      <c r="Y34" s="48" t="s">
        <v>61</v>
      </c>
      <c r="Z34" s="48" t="s">
        <v>51</v>
      </c>
      <c r="AA34" s="48" t="s">
        <v>62</v>
      </c>
      <c r="AB34" s="48" t="s">
        <v>63</v>
      </c>
      <c r="AC34" s="56">
        <v>7287000</v>
      </c>
      <c r="AD34" s="56">
        <v>7287000</v>
      </c>
      <c r="AF34" s="48">
        <v>0.123288</v>
      </c>
      <c r="AH34" s="63">
        <f t="shared" si="0"/>
        <v>327915874.43999994</v>
      </c>
      <c r="AI34" s="63"/>
      <c r="AJ34" s="63"/>
    </row>
    <row r="35" spans="1:36" ht="11.25" customHeight="1">
      <c r="A35" s="55">
        <v>42825</v>
      </c>
      <c r="B35" s="48" t="s">
        <v>47</v>
      </c>
      <c r="C35" s="48" t="s">
        <v>14</v>
      </c>
      <c r="D35" s="48">
        <v>167256</v>
      </c>
      <c r="E35" s="48" t="s">
        <v>165</v>
      </c>
      <c r="F35" s="48" t="s">
        <v>61</v>
      </c>
      <c r="G35" s="48" t="s">
        <v>166</v>
      </c>
      <c r="H35" s="56">
        <v>9999000</v>
      </c>
      <c r="I35" s="56">
        <v>100</v>
      </c>
      <c r="J35" s="56">
        <v>9999000</v>
      </c>
      <c r="K35" s="56">
        <v>0</v>
      </c>
      <c r="L35" s="56">
        <v>100</v>
      </c>
      <c r="M35" s="55">
        <v>42794</v>
      </c>
      <c r="N35" s="57">
        <v>9999000</v>
      </c>
      <c r="O35" s="57">
        <v>0</v>
      </c>
      <c r="P35" s="58">
        <v>0.00240525</v>
      </c>
      <c r="R35" s="56">
        <v>81909.62</v>
      </c>
      <c r="S35" s="55">
        <v>42780</v>
      </c>
      <c r="T35" s="55">
        <v>42871</v>
      </c>
      <c r="U35" s="55">
        <v>42871</v>
      </c>
      <c r="X35" s="48" t="s">
        <v>50</v>
      </c>
      <c r="Y35" s="48" t="s">
        <v>61</v>
      </c>
      <c r="Z35" s="48" t="s">
        <v>51</v>
      </c>
      <c r="AA35" s="48" t="s">
        <v>62</v>
      </c>
      <c r="AB35" s="48" t="s">
        <v>63</v>
      </c>
      <c r="AC35" s="56">
        <v>9999000</v>
      </c>
      <c r="AD35" s="56">
        <v>9999000</v>
      </c>
      <c r="AF35" s="48">
        <v>0.126027</v>
      </c>
      <c r="AH35" s="63">
        <f t="shared" si="0"/>
        <v>459952550.145</v>
      </c>
      <c r="AI35" s="63"/>
      <c r="AJ35" s="63"/>
    </row>
    <row r="36" spans="1:36" ht="11.25" customHeight="1">
      <c r="A36" s="55">
        <v>42825</v>
      </c>
      <c r="B36" s="48" t="s">
        <v>47</v>
      </c>
      <c r="C36" s="48" t="s">
        <v>14</v>
      </c>
      <c r="D36" s="48">
        <v>167257</v>
      </c>
      <c r="E36" s="48" t="s">
        <v>167</v>
      </c>
      <c r="F36" s="48" t="s">
        <v>61</v>
      </c>
      <c r="G36" s="48" t="s">
        <v>168</v>
      </c>
      <c r="H36" s="56">
        <v>9999000</v>
      </c>
      <c r="I36" s="56">
        <v>100</v>
      </c>
      <c r="J36" s="56">
        <v>9999000</v>
      </c>
      <c r="K36" s="56">
        <v>0</v>
      </c>
      <c r="L36" s="56">
        <v>100</v>
      </c>
      <c r="M36" s="55">
        <v>42794</v>
      </c>
      <c r="N36" s="57">
        <v>9999000</v>
      </c>
      <c r="O36" s="57">
        <v>0</v>
      </c>
      <c r="P36" s="58">
        <v>0.00240525</v>
      </c>
      <c r="R36" s="56">
        <v>81909.62</v>
      </c>
      <c r="S36" s="55">
        <v>42780</v>
      </c>
      <c r="T36" s="55">
        <v>42871</v>
      </c>
      <c r="U36" s="55">
        <v>42871</v>
      </c>
      <c r="X36" s="48" t="s">
        <v>50</v>
      </c>
      <c r="Y36" s="48" t="s">
        <v>61</v>
      </c>
      <c r="Z36" s="48" t="s">
        <v>51</v>
      </c>
      <c r="AA36" s="48" t="s">
        <v>62</v>
      </c>
      <c r="AB36" s="48" t="s">
        <v>63</v>
      </c>
      <c r="AC36" s="56">
        <v>9999000</v>
      </c>
      <c r="AD36" s="56">
        <v>9999000</v>
      </c>
      <c r="AF36" s="48">
        <v>0.126027</v>
      </c>
      <c r="AH36" s="63">
        <f t="shared" si="0"/>
        <v>459952550.145</v>
      </c>
      <c r="AI36" s="63"/>
      <c r="AJ36" s="63"/>
    </row>
    <row r="37" spans="1:36" ht="11.25" customHeight="1">
      <c r="A37" s="55">
        <v>42825</v>
      </c>
      <c r="B37" s="48" t="s">
        <v>47</v>
      </c>
      <c r="C37" s="48" t="s">
        <v>14</v>
      </c>
      <c r="D37" s="48">
        <v>167258</v>
      </c>
      <c r="E37" s="48" t="s">
        <v>169</v>
      </c>
      <c r="F37" s="48" t="s">
        <v>61</v>
      </c>
      <c r="G37" s="48" t="s">
        <v>170</v>
      </c>
      <c r="H37" s="56">
        <v>9999000</v>
      </c>
      <c r="I37" s="56">
        <v>100</v>
      </c>
      <c r="J37" s="56">
        <v>9999000</v>
      </c>
      <c r="K37" s="56">
        <v>0</v>
      </c>
      <c r="L37" s="56">
        <v>100</v>
      </c>
      <c r="M37" s="55">
        <v>42794</v>
      </c>
      <c r="N37" s="57">
        <v>9999000</v>
      </c>
      <c r="O37" s="57">
        <v>0</v>
      </c>
      <c r="P37" s="58">
        <v>0.00240525</v>
      </c>
      <c r="R37" s="56">
        <v>81909.62</v>
      </c>
      <c r="S37" s="55">
        <v>42780</v>
      </c>
      <c r="T37" s="55">
        <v>42871</v>
      </c>
      <c r="U37" s="55">
        <v>42871</v>
      </c>
      <c r="X37" s="48" t="s">
        <v>50</v>
      </c>
      <c r="Y37" s="48" t="s">
        <v>61</v>
      </c>
      <c r="Z37" s="48" t="s">
        <v>51</v>
      </c>
      <c r="AA37" s="48" t="s">
        <v>62</v>
      </c>
      <c r="AB37" s="48" t="s">
        <v>63</v>
      </c>
      <c r="AC37" s="56">
        <v>9999000</v>
      </c>
      <c r="AD37" s="56">
        <v>9999000</v>
      </c>
      <c r="AF37" s="48">
        <v>0.126027</v>
      </c>
      <c r="AH37" s="63">
        <f t="shared" si="0"/>
        <v>459952550.145</v>
      </c>
      <c r="AI37" s="63"/>
      <c r="AJ37" s="63"/>
    </row>
    <row r="38" spans="1:36" ht="11.25" customHeight="1">
      <c r="A38" s="55">
        <v>42825</v>
      </c>
      <c r="B38" s="48" t="s">
        <v>47</v>
      </c>
      <c r="C38" s="48" t="s">
        <v>14</v>
      </c>
      <c r="D38" s="48">
        <v>167259</v>
      </c>
      <c r="E38" s="48" t="s">
        <v>171</v>
      </c>
      <c r="F38" s="48" t="s">
        <v>61</v>
      </c>
      <c r="G38" s="48" t="s">
        <v>172</v>
      </c>
      <c r="H38" s="56">
        <v>9999000</v>
      </c>
      <c r="I38" s="56">
        <v>100</v>
      </c>
      <c r="J38" s="56">
        <v>9999000</v>
      </c>
      <c r="K38" s="56">
        <v>0</v>
      </c>
      <c r="L38" s="56">
        <v>100</v>
      </c>
      <c r="M38" s="55">
        <v>42794</v>
      </c>
      <c r="N38" s="57">
        <v>9999000</v>
      </c>
      <c r="O38" s="57">
        <v>0</v>
      </c>
      <c r="P38" s="58">
        <v>0.00240525</v>
      </c>
      <c r="R38" s="56">
        <v>80128.97</v>
      </c>
      <c r="S38" s="55">
        <v>42781</v>
      </c>
      <c r="T38" s="55">
        <v>42872</v>
      </c>
      <c r="U38" s="55">
        <v>42872</v>
      </c>
      <c r="X38" s="48" t="s">
        <v>50</v>
      </c>
      <c r="Y38" s="48" t="s">
        <v>61</v>
      </c>
      <c r="Z38" s="48" t="s">
        <v>51</v>
      </c>
      <c r="AA38" s="48" t="s">
        <v>62</v>
      </c>
      <c r="AB38" s="48" t="s">
        <v>63</v>
      </c>
      <c r="AC38" s="56">
        <v>9999000</v>
      </c>
      <c r="AD38" s="56">
        <v>9999000</v>
      </c>
      <c r="AF38" s="48">
        <v>0.128767</v>
      </c>
      <c r="AH38" s="63">
        <f t="shared" si="0"/>
        <v>469952550.045</v>
      </c>
      <c r="AI38" s="63"/>
      <c r="AJ38" s="63"/>
    </row>
    <row r="39" spans="1:36" ht="11.25" customHeight="1">
      <c r="A39" s="55">
        <v>42825</v>
      </c>
      <c r="B39" s="48" t="s">
        <v>47</v>
      </c>
      <c r="C39" s="48" t="s">
        <v>14</v>
      </c>
      <c r="D39" s="48">
        <v>167260</v>
      </c>
      <c r="E39" s="48" t="s">
        <v>173</v>
      </c>
      <c r="F39" s="48" t="s">
        <v>61</v>
      </c>
      <c r="G39" s="48" t="s">
        <v>174</v>
      </c>
      <c r="H39" s="56">
        <v>9999000</v>
      </c>
      <c r="I39" s="56">
        <v>100</v>
      </c>
      <c r="J39" s="56">
        <v>9999000</v>
      </c>
      <c r="K39" s="56">
        <v>0</v>
      </c>
      <c r="L39" s="56">
        <v>100</v>
      </c>
      <c r="M39" s="55">
        <v>42794</v>
      </c>
      <c r="N39" s="57">
        <v>9999000</v>
      </c>
      <c r="O39" s="57">
        <v>0</v>
      </c>
      <c r="P39" s="58">
        <v>0.00240525</v>
      </c>
      <c r="R39" s="56">
        <v>80128.97</v>
      </c>
      <c r="S39" s="55">
        <v>42781</v>
      </c>
      <c r="T39" s="55">
        <v>42872</v>
      </c>
      <c r="U39" s="55">
        <v>42872</v>
      </c>
      <c r="X39" s="48" t="s">
        <v>50</v>
      </c>
      <c r="Y39" s="48" t="s">
        <v>61</v>
      </c>
      <c r="Z39" s="48" t="s">
        <v>51</v>
      </c>
      <c r="AA39" s="48" t="s">
        <v>62</v>
      </c>
      <c r="AB39" s="48" t="s">
        <v>63</v>
      </c>
      <c r="AC39" s="56">
        <v>9999000</v>
      </c>
      <c r="AD39" s="56">
        <v>9999000</v>
      </c>
      <c r="AF39" s="48">
        <v>0.128767</v>
      </c>
      <c r="AH39" s="63">
        <f t="shared" si="0"/>
        <v>469952550.045</v>
      </c>
      <c r="AI39" s="63"/>
      <c r="AJ39" s="63"/>
    </row>
    <row r="40" spans="1:36" ht="11.25" customHeight="1">
      <c r="A40" s="55">
        <v>42825</v>
      </c>
      <c r="B40" s="48" t="s">
        <v>47</v>
      </c>
      <c r="C40" s="48" t="s">
        <v>14</v>
      </c>
      <c r="D40" s="48">
        <v>167261</v>
      </c>
      <c r="E40" s="48" t="s">
        <v>175</v>
      </c>
      <c r="F40" s="48" t="s">
        <v>61</v>
      </c>
      <c r="G40" s="48" t="s">
        <v>176</v>
      </c>
      <c r="H40" s="56">
        <v>4097000</v>
      </c>
      <c r="I40" s="56">
        <v>100</v>
      </c>
      <c r="J40" s="56">
        <v>4097000</v>
      </c>
      <c r="K40" s="56">
        <v>0</v>
      </c>
      <c r="L40" s="56">
        <v>100</v>
      </c>
      <c r="M40" s="55">
        <v>42794</v>
      </c>
      <c r="N40" s="57">
        <v>4097000</v>
      </c>
      <c r="O40" s="57">
        <v>0</v>
      </c>
      <c r="P40" s="58">
        <v>0.00098553</v>
      </c>
      <c r="R40" s="56">
        <v>32832.12</v>
      </c>
      <c r="S40" s="55">
        <v>42781</v>
      </c>
      <c r="T40" s="55">
        <v>42872</v>
      </c>
      <c r="U40" s="55">
        <v>42872</v>
      </c>
      <c r="X40" s="48" t="s">
        <v>50</v>
      </c>
      <c r="Y40" s="48" t="s">
        <v>61</v>
      </c>
      <c r="Z40" s="48" t="s">
        <v>51</v>
      </c>
      <c r="AA40" s="48" t="s">
        <v>62</v>
      </c>
      <c r="AB40" s="48" t="s">
        <v>63</v>
      </c>
      <c r="AC40" s="56">
        <v>4097000</v>
      </c>
      <c r="AD40" s="56">
        <v>4097000</v>
      </c>
      <c r="AF40" s="48">
        <v>0.128767</v>
      </c>
      <c r="AH40" s="63">
        <f t="shared" si="0"/>
        <v>192558815.635</v>
      </c>
      <c r="AI40" s="63"/>
      <c r="AJ40" s="63"/>
    </row>
    <row r="41" spans="1:36" ht="11.25" customHeight="1">
      <c r="A41" s="55">
        <v>42825</v>
      </c>
      <c r="B41" s="48" t="s">
        <v>47</v>
      </c>
      <c r="C41" s="48" t="s">
        <v>14</v>
      </c>
      <c r="D41" s="48">
        <v>167262</v>
      </c>
      <c r="E41" s="48" t="s">
        <v>177</v>
      </c>
      <c r="F41" s="48" t="s">
        <v>61</v>
      </c>
      <c r="G41" s="48" t="s">
        <v>178</v>
      </c>
      <c r="H41" s="56">
        <v>203500</v>
      </c>
      <c r="I41" s="56">
        <v>100</v>
      </c>
      <c r="J41" s="56">
        <v>203500</v>
      </c>
      <c r="K41" s="56">
        <v>0</v>
      </c>
      <c r="L41" s="56">
        <v>100</v>
      </c>
      <c r="M41" s="55">
        <v>42794</v>
      </c>
      <c r="N41" s="57">
        <v>203500</v>
      </c>
      <c r="O41" s="57">
        <v>0</v>
      </c>
      <c r="P41" s="58">
        <v>4.895E-05</v>
      </c>
      <c r="R41" s="56">
        <v>1449.59</v>
      </c>
      <c r="S41" s="55">
        <v>42786</v>
      </c>
      <c r="T41" s="55">
        <v>42876</v>
      </c>
      <c r="U41" s="55">
        <v>42876</v>
      </c>
      <c r="X41" s="48" t="s">
        <v>50</v>
      </c>
      <c r="Y41" s="48" t="s">
        <v>61</v>
      </c>
      <c r="Z41" s="48" t="s">
        <v>51</v>
      </c>
      <c r="AA41" s="48" t="s">
        <v>62</v>
      </c>
      <c r="AB41" s="48" t="s">
        <v>63</v>
      </c>
      <c r="AC41" s="56">
        <v>203500</v>
      </c>
      <c r="AD41" s="56">
        <v>203500</v>
      </c>
      <c r="AF41" s="48">
        <v>0.139726</v>
      </c>
      <c r="AH41" s="63">
        <f t="shared" si="0"/>
        <v>10378497.965</v>
      </c>
      <c r="AI41" s="63"/>
      <c r="AJ41" s="63"/>
    </row>
    <row r="42" spans="1:36" ht="11.25" customHeight="1">
      <c r="A42" s="55">
        <v>42825</v>
      </c>
      <c r="B42" s="48" t="s">
        <v>47</v>
      </c>
      <c r="C42" s="48" t="s">
        <v>14</v>
      </c>
      <c r="D42" s="48">
        <v>167263</v>
      </c>
      <c r="E42" s="48" t="s">
        <v>179</v>
      </c>
      <c r="F42" s="48" t="s">
        <v>61</v>
      </c>
      <c r="G42" s="48" t="s">
        <v>180</v>
      </c>
      <c r="H42" s="56">
        <v>9980000</v>
      </c>
      <c r="I42" s="56">
        <v>100</v>
      </c>
      <c r="J42" s="56">
        <v>9980000</v>
      </c>
      <c r="K42" s="56">
        <v>0</v>
      </c>
      <c r="L42" s="56">
        <v>100</v>
      </c>
      <c r="M42" s="55">
        <v>42794</v>
      </c>
      <c r="N42" s="57">
        <v>9980000</v>
      </c>
      <c r="O42" s="57">
        <v>0</v>
      </c>
      <c r="P42" s="58">
        <v>0.0024006799999999997</v>
      </c>
      <c r="R42" s="56">
        <v>71090.41</v>
      </c>
      <c r="S42" s="55">
        <v>42786</v>
      </c>
      <c r="T42" s="55">
        <v>42877</v>
      </c>
      <c r="U42" s="55">
        <v>42877</v>
      </c>
      <c r="X42" s="48" t="s">
        <v>50</v>
      </c>
      <c r="Y42" s="48" t="s">
        <v>61</v>
      </c>
      <c r="Z42" s="48" t="s">
        <v>51</v>
      </c>
      <c r="AA42" s="48" t="s">
        <v>62</v>
      </c>
      <c r="AB42" s="48" t="s">
        <v>63</v>
      </c>
      <c r="AC42" s="56">
        <v>9980000</v>
      </c>
      <c r="AD42" s="56">
        <v>9980000</v>
      </c>
      <c r="AF42" s="48">
        <v>0.14246599999999998</v>
      </c>
      <c r="AH42" s="63">
        <f t="shared" si="0"/>
        <v>518960898.1999999</v>
      </c>
      <c r="AI42" s="63"/>
      <c r="AJ42" s="63"/>
    </row>
    <row r="43" spans="1:36" ht="11.25" customHeight="1">
      <c r="A43" s="55">
        <v>42825</v>
      </c>
      <c r="B43" s="48" t="s">
        <v>47</v>
      </c>
      <c r="C43" s="48" t="s">
        <v>14</v>
      </c>
      <c r="D43" s="48">
        <v>167264</v>
      </c>
      <c r="E43" s="48" t="s">
        <v>181</v>
      </c>
      <c r="F43" s="48" t="s">
        <v>61</v>
      </c>
      <c r="G43" s="48" t="s">
        <v>182</v>
      </c>
      <c r="H43" s="56">
        <v>9999000</v>
      </c>
      <c r="I43" s="56">
        <v>100</v>
      </c>
      <c r="J43" s="56">
        <v>9999000</v>
      </c>
      <c r="K43" s="56">
        <v>0</v>
      </c>
      <c r="L43" s="56">
        <v>100</v>
      </c>
      <c r="M43" s="55">
        <v>42794</v>
      </c>
      <c r="N43" s="57">
        <v>9999000</v>
      </c>
      <c r="O43" s="57">
        <v>0</v>
      </c>
      <c r="P43" s="58">
        <v>0.00240525</v>
      </c>
      <c r="R43" s="56">
        <v>71225.75</v>
      </c>
      <c r="S43" s="55">
        <v>42786</v>
      </c>
      <c r="T43" s="55">
        <v>42877</v>
      </c>
      <c r="U43" s="55">
        <v>42877</v>
      </c>
      <c r="X43" s="48" t="s">
        <v>50</v>
      </c>
      <c r="Y43" s="48" t="s">
        <v>61</v>
      </c>
      <c r="Z43" s="48" t="s">
        <v>51</v>
      </c>
      <c r="AA43" s="48" t="s">
        <v>62</v>
      </c>
      <c r="AB43" s="48" t="s">
        <v>63</v>
      </c>
      <c r="AC43" s="56">
        <v>9999000</v>
      </c>
      <c r="AD43" s="56">
        <v>9999000</v>
      </c>
      <c r="AF43" s="48">
        <v>0.14246599999999998</v>
      </c>
      <c r="AH43" s="63">
        <f t="shared" si="0"/>
        <v>519948899.9099999</v>
      </c>
      <c r="AI43" s="63"/>
      <c r="AJ43" s="63"/>
    </row>
    <row r="44" spans="1:36" ht="11.25" customHeight="1">
      <c r="A44" s="55">
        <v>42825</v>
      </c>
      <c r="B44" s="48" t="s">
        <v>47</v>
      </c>
      <c r="C44" s="48" t="s">
        <v>14</v>
      </c>
      <c r="D44" s="48">
        <v>167265</v>
      </c>
      <c r="E44" s="48" t="s">
        <v>183</v>
      </c>
      <c r="F44" s="48" t="s">
        <v>61</v>
      </c>
      <c r="G44" s="48" t="s">
        <v>184</v>
      </c>
      <c r="H44" s="56">
        <v>9999000</v>
      </c>
      <c r="I44" s="56">
        <v>100</v>
      </c>
      <c r="J44" s="56">
        <v>9999000</v>
      </c>
      <c r="K44" s="56">
        <v>0</v>
      </c>
      <c r="L44" s="56">
        <v>100</v>
      </c>
      <c r="M44" s="55">
        <v>42794</v>
      </c>
      <c r="N44" s="57">
        <v>9999000</v>
      </c>
      <c r="O44" s="57">
        <v>0</v>
      </c>
      <c r="P44" s="58">
        <v>0.00240525</v>
      </c>
      <c r="R44" s="56">
        <v>71225.75</v>
      </c>
      <c r="S44" s="55">
        <v>42786</v>
      </c>
      <c r="T44" s="55">
        <v>42877</v>
      </c>
      <c r="U44" s="55">
        <v>42877</v>
      </c>
      <c r="X44" s="48" t="s">
        <v>50</v>
      </c>
      <c r="Y44" s="48" t="s">
        <v>61</v>
      </c>
      <c r="Z44" s="48" t="s">
        <v>51</v>
      </c>
      <c r="AA44" s="48" t="s">
        <v>62</v>
      </c>
      <c r="AB44" s="48" t="s">
        <v>63</v>
      </c>
      <c r="AC44" s="56">
        <v>9999000</v>
      </c>
      <c r="AD44" s="56">
        <v>9999000</v>
      </c>
      <c r="AF44" s="48">
        <v>0.14246599999999998</v>
      </c>
      <c r="AH44" s="63">
        <f t="shared" si="0"/>
        <v>519948899.9099999</v>
      </c>
      <c r="AI44" s="63"/>
      <c r="AJ44" s="63"/>
    </row>
    <row r="45" spans="1:36" ht="11.25" customHeight="1">
      <c r="A45" s="55">
        <v>42825</v>
      </c>
      <c r="B45" s="48" t="s">
        <v>47</v>
      </c>
      <c r="C45" s="48" t="s">
        <v>14</v>
      </c>
      <c r="D45" s="48">
        <v>167266</v>
      </c>
      <c r="E45" s="48" t="s">
        <v>185</v>
      </c>
      <c r="F45" s="48" t="s">
        <v>61</v>
      </c>
      <c r="G45" s="48" t="s">
        <v>186</v>
      </c>
      <c r="H45" s="56">
        <v>704000</v>
      </c>
      <c r="I45" s="56">
        <v>100</v>
      </c>
      <c r="J45" s="56">
        <v>704000</v>
      </c>
      <c r="K45" s="56">
        <v>0</v>
      </c>
      <c r="L45" s="56">
        <v>100</v>
      </c>
      <c r="M45" s="55">
        <v>42794</v>
      </c>
      <c r="N45" s="57">
        <v>704000</v>
      </c>
      <c r="O45" s="57">
        <v>0</v>
      </c>
      <c r="P45" s="58">
        <v>0.00016935</v>
      </c>
      <c r="R45" s="56">
        <v>4889.42</v>
      </c>
      <c r="S45" s="55">
        <v>42787</v>
      </c>
      <c r="T45" s="55">
        <v>42878</v>
      </c>
      <c r="U45" s="55">
        <v>42878</v>
      </c>
      <c r="X45" s="48" t="s">
        <v>50</v>
      </c>
      <c r="Y45" s="48" t="s">
        <v>61</v>
      </c>
      <c r="Z45" s="48" t="s">
        <v>51</v>
      </c>
      <c r="AA45" s="48" t="s">
        <v>62</v>
      </c>
      <c r="AB45" s="48" t="s">
        <v>63</v>
      </c>
      <c r="AC45" s="56">
        <v>704000</v>
      </c>
      <c r="AD45" s="56">
        <v>704000</v>
      </c>
      <c r="AF45" s="48">
        <v>0.145205</v>
      </c>
      <c r="AH45" s="63">
        <f t="shared" si="0"/>
        <v>37311876.800000004</v>
      </c>
      <c r="AI45" s="63"/>
      <c r="AJ45" s="63"/>
    </row>
    <row r="46" spans="1:36" ht="11.25" customHeight="1">
      <c r="A46" s="55">
        <v>42825</v>
      </c>
      <c r="B46" s="48" t="s">
        <v>47</v>
      </c>
      <c r="C46" s="48" t="s">
        <v>14</v>
      </c>
      <c r="D46" s="48">
        <v>167267</v>
      </c>
      <c r="E46" s="48" t="s">
        <v>187</v>
      </c>
      <c r="F46" s="48" t="s">
        <v>61</v>
      </c>
      <c r="G46" s="48" t="s">
        <v>188</v>
      </c>
      <c r="H46" s="56">
        <v>9999000</v>
      </c>
      <c r="I46" s="56">
        <v>100</v>
      </c>
      <c r="J46" s="56">
        <v>9999000</v>
      </c>
      <c r="K46" s="56">
        <v>0</v>
      </c>
      <c r="L46" s="56">
        <v>100</v>
      </c>
      <c r="M46" s="55">
        <v>42794</v>
      </c>
      <c r="N46" s="57">
        <v>9999000</v>
      </c>
      <c r="O46" s="57">
        <v>0</v>
      </c>
      <c r="P46" s="58">
        <v>0.00240525</v>
      </c>
      <c r="R46" s="56">
        <v>69445.11</v>
      </c>
      <c r="S46" s="55">
        <v>42787</v>
      </c>
      <c r="T46" s="55">
        <v>42878</v>
      </c>
      <c r="U46" s="55">
        <v>42878</v>
      </c>
      <c r="X46" s="48" t="s">
        <v>50</v>
      </c>
      <c r="Y46" s="48" t="s">
        <v>61</v>
      </c>
      <c r="Z46" s="48" t="s">
        <v>51</v>
      </c>
      <c r="AA46" s="48" t="s">
        <v>62</v>
      </c>
      <c r="AB46" s="48" t="s">
        <v>63</v>
      </c>
      <c r="AC46" s="56">
        <v>9999000</v>
      </c>
      <c r="AD46" s="56">
        <v>9999000</v>
      </c>
      <c r="AF46" s="48">
        <v>0.145205</v>
      </c>
      <c r="AH46" s="63">
        <f t="shared" si="0"/>
        <v>529945250.175</v>
      </c>
      <c r="AI46" s="63"/>
      <c r="AJ46" s="63"/>
    </row>
    <row r="47" spans="1:36" ht="11.25" customHeight="1">
      <c r="A47" s="55">
        <v>42825</v>
      </c>
      <c r="B47" s="48" t="s">
        <v>47</v>
      </c>
      <c r="C47" s="48" t="s">
        <v>14</v>
      </c>
      <c r="D47" s="48">
        <v>167268</v>
      </c>
      <c r="E47" s="48" t="s">
        <v>189</v>
      </c>
      <c r="F47" s="48" t="s">
        <v>61</v>
      </c>
      <c r="G47" s="48" t="s">
        <v>190</v>
      </c>
      <c r="H47" s="56">
        <v>9999000</v>
      </c>
      <c r="I47" s="56">
        <v>100</v>
      </c>
      <c r="J47" s="56">
        <v>9999000</v>
      </c>
      <c r="K47" s="56">
        <v>0</v>
      </c>
      <c r="L47" s="56">
        <v>100</v>
      </c>
      <c r="M47" s="55">
        <v>42794</v>
      </c>
      <c r="N47" s="57">
        <v>9999000</v>
      </c>
      <c r="O47" s="57">
        <v>0</v>
      </c>
      <c r="P47" s="58">
        <v>0.00240525</v>
      </c>
      <c r="R47" s="56">
        <v>69445.11</v>
      </c>
      <c r="S47" s="55">
        <v>42787</v>
      </c>
      <c r="T47" s="55">
        <v>42878</v>
      </c>
      <c r="U47" s="55">
        <v>42878</v>
      </c>
      <c r="X47" s="48" t="s">
        <v>50</v>
      </c>
      <c r="Y47" s="48" t="s">
        <v>61</v>
      </c>
      <c r="Z47" s="48" t="s">
        <v>51</v>
      </c>
      <c r="AA47" s="48" t="s">
        <v>62</v>
      </c>
      <c r="AB47" s="48" t="s">
        <v>63</v>
      </c>
      <c r="AC47" s="56">
        <v>9999000</v>
      </c>
      <c r="AD47" s="56">
        <v>9999000</v>
      </c>
      <c r="AF47" s="48">
        <v>0.145205</v>
      </c>
      <c r="AH47" s="63">
        <f t="shared" si="0"/>
        <v>529945250.175</v>
      </c>
      <c r="AI47" s="63"/>
      <c r="AJ47" s="63"/>
    </row>
    <row r="48" spans="1:36" ht="11.25" customHeight="1">
      <c r="A48" s="55">
        <v>42825</v>
      </c>
      <c r="B48" s="48" t="s">
        <v>47</v>
      </c>
      <c r="C48" s="48" t="s">
        <v>14</v>
      </c>
      <c r="D48" s="48">
        <v>168384</v>
      </c>
      <c r="E48" s="48" t="s">
        <v>121</v>
      </c>
      <c r="F48" s="48" t="s">
        <v>64</v>
      </c>
      <c r="G48" s="48" t="s">
        <v>191</v>
      </c>
      <c r="H48" s="56">
        <v>50000000</v>
      </c>
      <c r="I48" s="56">
        <v>98.5591</v>
      </c>
      <c r="J48" s="56">
        <v>49279550</v>
      </c>
      <c r="K48" s="56">
        <v>0</v>
      </c>
      <c r="L48" s="56">
        <v>98.8323</v>
      </c>
      <c r="M48" s="55">
        <v>42825</v>
      </c>
      <c r="N48" s="57">
        <v>49416150</v>
      </c>
      <c r="O48" s="57">
        <v>136600</v>
      </c>
      <c r="P48" s="58">
        <v>0.011887000000000002</v>
      </c>
      <c r="R48" s="56">
        <v>0</v>
      </c>
      <c r="S48" s="55"/>
      <c r="T48" s="55">
        <v>42901</v>
      </c>
      <c r="U48" s="55">
        <v>42901</v>
      </c>
      <c r="X48" s="48" t="s">
        <v>50</v>
      </c>
      <c r="Y48" s="48" t="s">
        <v>64</v>
      </c>
      <c r="Z48" s="48" t="s">
        <v>51</v>
      </c>
      <c r="AA48" s="48" t="s">
        <v>65</v>
      </c>
      <c r="AB48" s="48" t="s">
        <v>53</v>
      </c>
      <c r="AC48" s="56">
        <v>49279550</v>
      </c>
      <c r="AD48" s="56">
        <v>49416150</v>
      </c>
      <c r="AF48" s="48">
        <v>0.208219</v>
      </c>
      <c r="AH48" s="63">
        <f t="shared" si="0"/>
        <v>3755624187.9502497</v>
      </c>
      <c r="AI48" s="63"/>
      <c r="AJ48" s="63"/>
    </row>
    <row r="49" spans="1:36" ht="11.25" customHeight="1">
      <c r="A49" s="55">
        <v>42825</v>
      </c>
      <c r="B49" s="48" t="s">
        <v>47</v>
      </c>
      <c r="C49" s="48" t="s">
        <v>14</v>
      </c>
      <c r="D49" s="48">
        <v>169338</v>
      </c>
      <c r="E49" s="48" t="s">
        <v>122</v>
      </c>
      <c r="F49" s="48" t="s">
        <v>64</v>
      </c>
      <c r="G49" s="48" t="s">
        <v>192</v>
      </c>
      <c r="H49" s="56">
        <v>50000000</v>
      </c>
      <c r="I49" s="56">
        <v>98.58760000000001</v>
      </c>
      <c r="J49" s="56">
        <v>49293800</v>
      </c>
      <c r="K49" s="56">
        <v>62773.5</v>
      </c>
      <c r="L49" s="56">
        <v>98.7247</v>
      </c>
      <c r="M49" s="55">
        <v>42825</v>
      </c>
      <c r="N49" s="57">
        <v>49362350</v>
      </c>
      <c r="O49" s="57">
        <v>5776.5</v>
      </c>
      <c r="P49" s="58">
        <v>0.011874059999999999</v>
      </c>
      <c r="R49" s="56">
        <v>0</v>
      </c>
      <c r="S49" s="55"/>
      <c r="T49" s="55">
        <v>42908</v>
      </c>
      <c r="U49" s="55">
        <v>42908</v>
      </c>
      <c r="X49" s="48" t="s">
        <v>50</v>
      </c>
      <c r="Y49" s="48" t="s">
        <v>64</v>
      </c>
      <c r="Z49" s="48" t="s">
        <v>51</v>
      </c>
      <c r="AA49" s="48" t="s">
        <v>65</v>
      </c>
      <c r="AC49" s="56">
        <v>49293800</v>
      </c>
      <c r="AD49" s="56">
        <v>49362350</v>
      </c>
      <c r="AF49" s="48">
        <v>0.227397</v>
      </c>
      <c r="AH49" s="63">
        <f t="shared" si="0"/>
        <v>4097070360.57675</v>
      </c>
      <c r="AI49" s="63"/>
      <c r="AJ49" s="63"/>
    </row>
    <row r="50" spans="1:36" ht="11.25" customHeight="1">
      <c r="A50" s="55">
        <v>42825</v>
      </c>
      <c r="B50" s="48" t="s">
        <v>47</v>
      </c>
      <c r="C50" s="48" t="s">
        <v>14</v>
      </c>
      <c r="D50" s="48">
        <v>169344</v>
      </c>
      <c r="E50" s="48" t="s">
        <v>193</v>
      </c>
      <c r="F50" s="48" t="s">
        <v>61</v>
      </c>
      <c r="G50" s="48" t="s">
        <v>194</v>
      </c>
      <c r="H50" s="56">
        <v>5178000</v>
      </c>
      <c r="I50" s="56">
        <v>100</v>
      </c>
      <c r="J50" s="56">
        <v>5178000</v>
      </c>
      <c r="K50" s="56">
        <v>0</v>
      </c>
      <c r="L50" s="56">
        <v>100</v>
      </c>
      <c r="M50" s="55">
        <v>42825</v>
      </c>
      <c r="N50" s="57">
        <v>5178000</v>
      </c>
      <c r="O50" s="57">
        <v>0</v>
      </c>
      <c r="P50" s="58">
        <v>0.00124556</v>
      </c>
      <c r="R50" s="56">
        <v>28585.4</v>
      </c>
      <c r="S50" s="55">
        <v>42795</v>
      </c>
      <c r="T50" s="55">
        <v>42886</v>
      </c>
      <c r="U50" s="55">
        <v>42886</v>
      </c>
      <c r="X50" s="48" t="s">
        <v>50</v>
      </c>
      <c r="Y50" s="48" t="s">
        <v>61</v>
      </c>
      <c r="Z50" s="48" t="s">
        <v>51</v>
      </c>
      <c r="AA50" s="48" t="s">
        <v>62</v>
      </c>
      <c r="AB50" s="48" t="s">
        <v>63</v>
      </c>
      <c r="AC50" s="56">
        <v>5178000</v>
      </c>
      <c r="AD50" s="56">
        <v>5178000</v>
      </c>
      <c r="AF50" s="48">
        <v>0.167123</v>
      </c>
      <c r="AH50" s="63">
        <f t="shared" si="0"/>
        <v>315857456.31</v>
      </c>
      <c r="AI50" s="63"/>
      <c r="AJ50" s="63"/>
    </row>
    <row r="51" spans="1:36" ht="11.25" customHeight="1">
      <c r="A51" s="55">
        <v>42825</v>
      </c>
      <c r="B51" s="48" t="s">
        <v>47</v>
      </c>
      <c r="C51" s="48" t="s">
        <v>14</v>
      </c>
      <c r="D51" s="48">
        <v>169345</v>
      </c>
      <c r="E51" s="48" t="s">
        <v>195</v>
      </c>
      <c r="F51" s="48" t="s">
        <v>61</v>
      </c>
      <c r="G51" s="48" t="s">
        <v>196</v>
      </c>
      <c r="H51" s="56">
        <v>1120000</v>
      </c>
      <c r="I51" s="56">
        <v>100</v>
      </c>
      <c r="J51" s="56">
        <v>1120000</v>
      </c>
      <c r="K51" s="56">
        <v>0</v>
      </c>
      <c r="L51" s="56">
        <v>100</v>
      </c>
      <c r="M51" s="55">
        <v>42825</v>
      </c>
      <c r="N51" s="57">
        <v>1120000</v>
      </c>
      <c r="O51" s="57">
        <v>0</v>
      </c>
      <c r="P51" s="58">
        <v>0.00026941</v>
      </c>
      <c r="R51" s="56">
        <v>5784.11</v>
      </c>
      <c r="S51" s="55">
        <v>42797</v>
      </c>
      <c r="T51" s="55">
        <v>42888</v>
      </c>
      <c r="U51" s="55">
        <v>42888</v>
      </c>
      <c r="X51" s="48" t="s">
        <v>50</v>
      </c>
      <c r="Y51" s="48" t="s">
        <v>61</v>
      </c>
      <c r="Z51" s="48" t="s">
        <v>51</v>
      </c>
      <c r="AA51" s="48" t="s">
        <v>62</v>
      </c>
      <c r="AB51" s="48" t="s">
        <v>63</v>
      </c>
      <c r="AC51" s="56">
        <v>1120000</v>
      </c>
      <c r="AD51" s="56">
        <v>1120000</v>
      </c>
      <c r="AF51" s="48">
        <v>0.17260299999999998</v>
      </c>
      <c r="AH51" s="63">
        <f t="shared" si="0"/>
        <v>70560106.39999999</v>
      </c>
      <c r="AI51" s="63"/>
      <c r="AJ51" s="63"/>
    </row>
    <row r="52" spans="1:36" ht="11.25" customHeight="1">
      <c r="A52" s="55">
        <v>42825</v>
      </c>
      <c r="B52" s="48" t="s">
        <v>47</v>
      </c>
      <c r="C52" s="48" t="s">
        <v>14</v>
      </c>
      <c r="D52" s="48">
        <v>169346</v>
      </c>
      <c r="E52" s="48" t="s">
        <v>197</v>
      </c>
      <c r="F52" s="48" t="s">
        <v>61</v>
      </c>
      <c r="G52" s="48" t="s">
        <v>198</v>
      </c>
      <c r="H52" s="56">
        <v>9000000</v>
      </c>
      <c r="I52" s="56">
        <v>100</v>
      </c>
      <c r="J52" s="56">
        <v>9000000</v>
      </c>
      <c r="K52" s="56">
        <v>0</v>
      </c>
      <c r="L52" s="56">
        <v>100</v>
      </c>
      <c r="M52" s="55">
        <v>42825</v>
      </c>
      <c r="N52" s="57">
        <v>9000000</v>
      </c>
      <c r="O52" s="57">
        <v>0</v>
      </c>
      <c r="P52" s="58">
        <v>0.0021649399999999997</v>
      </c>
      <c r="R52" s="56">
        <v>46479.45</v>
      </c>
      <c r="S52" s="55">
        <v>42797</v>
      </c>
      <c r="T52" s="55">
        <v>42888</v>
      </c>
      <c r="U52" s="55">
        <v>42888</v>
      </c>
      <c r="X52" s="48" t="s">
        <v>50</v>
      </c>
      <c r="Y52" s="48" t="s">
        <v>61</v>
      </c>
      <c r="Z52" s="48" t="s">
        <v>51</v>
      </c>
      <c r="AA52" s="48" t="s">
        <v>62</v>
      </c>
      <c r="AB52" s="48" t="s">
        <v>63</v>
      </c>
      <c r="AC52" s="56">
        <v>9000000</v>
      </c>
      <c r="AD52" s="56">
        <v>9000000</v>
      </c>
      <c r="AF52" s="48">
        <v>0.17260299999999998</v>
      </c>
      <c r="AH52" s="63">
        <f t="shared" si="0"/>
        <v>567000855</v>
      </c>
      <c r="AI52" s="63"/>
      <c r="AJ52" s="63"/>
    </row>
    <row r="53" spans="1:36" ht="11.25" customHeight="1">
      <c r="A53" s="55">
        <v>42825</v>
      </c>
      <c r="B53" s="48" t="s">
        <v>47</v>
      </c>
      <c r="C53" s="48" t="s">
        <v>14</v>
      </c>
      <c r="D53" s="48">
        <v>169347</v>
      </c>
      <c r="E53" s="48" t="s">
        <v>199</v>
      </c>
      <c r="F53" s="48" t="s">
        <v>61</v>
      </c>
      <c r="G53" s="48" t="s">
        <v>200</v>
      </c>
      <c r="H53" s="56">
        <v>3900000</v>
      </c>
      <c r="I53" s="56">
        <v>100</v>
      </c>
      <c r="J53" s="56">
        <v>3900000</v>
      </c>
      <c r="K53" s="56">
        <v>0</v>
      </c>
      <c r="L53" s="56">
        <v>100</v>
      </c>
      <c r="M53" s="55">
        <v>42825</v>
      </c>
      <c r="N53" s="57">
        <v>3900000</v>
      </c>
      <c r="O53" s="57">
        <v>0</v>
      </c>
      <c r="P53" s="58">
        <v>0.00093814</v>
      </c>
      <c r="R53" s="56">
        <v>15973.97</v>
      </c>
      <c r="S53" s="55">
        <v>42803</v>
      </c>
      <c r="T53" s="55">
        <v>42894</v>
      </c>
      <c r="U53" s="55">
        <v>42894</v>
      </c>
      <c r="X53" s="48" t="s">
        <v>50</v>
      </c>
      <c r="Y53" s="48" t="s">
        <v>61</v>
      </c>
      <c r="Z53" s="48" t="s">
        <v>51</v>
      </c>
      <c r="AA53" s="48" t="s">
        <v>62</v>
      </c>
      <c r="AB53" s="48" t="s">
        <v>63</v>
      </c>
      <c r="AC53" s="56">
        <v>3900000</v>
      </c>
      <c r="AD53" s="56">
        <v>3900000</v>
      </c>
      <c r="AF53" s="48">
        <v>0.189041</v>
      </c>
      <c r="AH53" s="63">
        <f t="shared" si="0"/>
        <v>269099863.49999994</v>
      </c>
      <c r="AI53" s="63"/>
      <c r="AJ53" s="63"/>
    </row>
    <row r="54" spans="1:36" ht="11.25" customHeight="1">
      <c r="A54" s="55">
        <v>42825</v>
      </c>
      <c r="B54" s="48" t="s">
        <v>47</v>
      </c>
      <c r="C54" s="48" t="s">
        <v>14</v>
      </c>
      <c r="D54" s="48">
        <v>169348</v>
      </c>
      <c r="E54" s="48" t="s">
        <v>201</v>
      </c>
      <c r="F54" s="48" t="s">
        <v>61</v>
      </c>
      <c r="G54" s="48" t="s">
        <v>202</v>
      </c>
      <c r="H54" s="56">
        <v>9999000</v>
      </c>
      <c r="I54" s="56">
        <v>100</v>
      </c>
      <c r="J54" s="56">
        <v>9999000</v>
      </c>
      <c r="K54" s="56">
        <v>0</v>
      </c>
      <c r="L54" s="56">
        <v>100</v>
      </c>
      <c r="M54" s="55">
        <v>42825</v>
      </c>
      <c r="N54" s="57">
        <v>9999000</v>
      </c>
      <c r="O54" s="57">
        <v>0</v>
      </c>
      <c r="P54" s="58">
        <v>0.00240525</v>
      </c>
      <c r="R54" s="56">
        <v>40954.81</v>
      </c>
      <c r="S54" s="55">
        <v>42803</v>
      </c>
      <c r="T54" s="55">
        <v>42894</v>
      </c>
      <c r="U54" s="55">
        <v>42894</v>
      </c>
      <c r="X54" s="48" t="s">
        <v>50</v>
      </c>
      <c r="Y54" s="48" t="s">
        <v>61</v>
      </c>
      <c r="Z54" s="48" t="s">
        <v>51</v>
      </c>
      <c r="AA54" s="48" t="s">
        <v>62</v>
      </c>
      <c r="AB54" s="48" t="s">
        <v>63</v>
      </c>
      <c r="AC54" s="56">
        <v>9999000</v>
      </c>
      <c r="AD54" s="56">
        <v>9999000</v>
      </c>
      <c r="AF54" s="48">
        <v>0.189041</v>
      </c>
      <c r="AH54" s="63">
        <f t="shared" si="0"/>
        <v>689930650.0349998</v>
      </c>
      <c r="AI54" s="63"/>
      <c r="AJ54" s="63"/>
    </row>
    <row r="55" spans="1:36" ht="11.25" customHeight="1">
      <c r="A55" s="55">
        <v>42825</v>
      </c>
      <c r="B55" s="48" t="s">
        <v>47</v>
      </c>
      <c r="C55" s="48" t="s">
        <v>14</v>
      </c>
      <c r="D55" s="48">
        <v>169349</v>
      </c>
      <c r="E55" s="48" t="s">
        <v>203</v>
      </c>
      <c r="F55" s="48" t="s">
        <v>61</v>
      </c>
      <c r="G55" s="48" t="s">
        <v>204</v>
      </c>
      <c r="H55" s="56">
        <v>9999000</v>
      </c>
      <c r="I55" s="56">
        <v>100</v>
      </c>
      <c r="J55" s="56">
        <v>9999000</v>
      </c>
      <c r="K55" s="56">
        <v>0</v>
      </c>
      <c r="L55" s="56">
        <v>100</v>
      </c>
      <c r="M55" s="55">
        <v>42825</v>
      </c>
      <c r="N55" s="57">
        <v>9999000</v>
      </c>
      <c r="O55" s="57">
        <v>0</v>
      </c>
      <c r="P55" s="58">
        <v>0.00240525</v>
      </c>
      <c r="R55" s="56">
        <v>40954.81</v>
      </c>
      <c r="S55" s="55">
        <v>42803</v>
      </c>
      <c r="T55" s="55">
        <v>42893</v>
      </c>
      <c r="U55" s="55">
        <v>42893</v>
      </c>
      <c r="X55" s="48" t="s">
        <v>50</v>
      </c>
      <c r="Y55" s="48" t="s">
        <v>61</v>
      </c>
      <c r="Z55" s="48" t="s">
        <v>51</v>
      </c>
      <c r="AA55" s="48" t="s">
        <v>62</v>
      </c>
      <c r="AB55" s="48" t="s">
        <v>63</v>
      </c>
      <c r="AC55" s="56">
        <v>9999000</v>
      </c>
      <c r="AD55" s="56">
        <v>9999000</v>
      </c>
      <c r="AF55" s="48">
        <v>0.186301</v>
      </c>
      <c r="AH55" s="63">
        <f t="shared" si="0"/>
        <v>679930650.135</v>
      </c>
      <c r="AI55" s="63"/>
      <c r="AJ55" s="63"/>
    </row>
    <row r="56" spans="1:36" ht="11.25" customHeight="1">
      <c r="A56" s="55">
        <v>42825</v>
      </c>
      <c r="B56" s="48" t="s">
        <v>47</v>
      </c>
      <c r="C56" s="48" t="s">
        <v>14</v>
      </c>
      <c r="D56" s="48">
        <v>169350</v>
      </c>
      <c r="E56" s="48" t="s">
        <v>205</v>
      </c>
      <c r="F56" s="48" t="s">
        <v>61</v>
      </c>
      <c r="G56" s="48" t="s">
        <v>206</v>
      </c>
      <c r="H56" s="56">
        <v>9999000</v>
      </c>
      <c r="I56" s="56">
        <v>100</v>
      </c>
      <c r="J56" s="56">
        <v>9999000</v>
      </c>
      <c r="K56" s="56">
        <v>0</v>
      </c>
      <c r="L56" s="56">
        <v>100</v>
      </c>
      <c r="M56" s="55">
        <v>42825</v>
      </c>
      <c r="N56" s="57">
        <v>9999000</v>
      </c>
      <c r="O56" s="57">
        <v>0</v>
      </c>
      <c r="P56" s="58">
        <v>0.00240525</v>
      </c>
      <c r="R56" s="56">
        <v>40954.81</v>
      </c>
      <c r="S56" s="55">
        <v>42803</v>
      </c>
      <c r="T56" s="55">
        <v>42894</v>
      </c>
      <c r="U56" s="55">
        <v>42894</v>
      </c>
      <c r="X56" s="48" t="s">
        <v>50</v>
      </c>
      <c r="Y56" s="48" t="s">
        <v>61</v>
      </c>
      <c r="Z56" s="48" t="s">
        <v>51</v>
      </c>
      <c r="AA56" s="48" t="s">
        <v>62</v>
      </c>
      <c r="AB56" s="48" t="s">
        <v>63</v>
      </c>
      <c r="AC56" s="56">
        <v>9999000</v>
      </c>
      <c r="AD56" s="56">
        <v>9999000</v>
      </c>
      <c r="AF56" s="48">
        <v>0.189041</v>
      </c>
      <c r="AH56" s="63">
        <f t="shared" si="0"/>
        <v>689930650.0349998</v>
      </c>
      <c r="AI56" s="63"/>
      <c r="AJ56" s="63"/>
    </row>
    <row r="57" spans="1:36" ht="11.25" customHeight="1">
      <c r="A57" s="55">
        <v>42825</v>
      </c>
      <c r="B57" s="48" t="s">
        <v>47</v>
      </c>
      <c r="C57" s="48" t="s">
        <v>14</v>
      </c>
      <c r="D57" s="48">
        <v>169351</v>
      </c>
      <c r="E57" s="48" t="s">
        <v>207</v>
      </c>
      <c r="F57" s="48" t="s">
        <v>61</v>
      </c>
      <c r="G57" s="48" t="s">
        <v>208</v>
      </c>
      <c r="H57" s="56">
        <v>9999000</v>
      </c>
      <c r="I57" s="56">
        <v>100</v>
      </c>
      <c r="J57" s="56">
        <v>9999000</v>
      </c>
      <c r="K57" s="56">
        <v>0</v>
      </c>
      <c r="L57" s="56">
        <v>100</v>
      </c>
      <c r="M57" s="55">
        <v>42825</v>
      </c>
      <c r="N57" s="57">
        <v>9999000</v>
      </c>
      <c r="O57" s="57">
        <v>0</v>
      </c>
      <c r="P57" s="58">
        <v>0.00240525</v>
      </c>
      <c r="R57" s="56">
        <v>40954.81</v>
      </c>
      <c r="S57" s="55">
        <v>42803</v>
      </c>
      <c r="T57" s="55">
        <v>42894</v>
      </c>
      <c r="U57" s="55">
        <v>42894</v>
      </c>
      <c r="X57" s="48" t="s">
        <v>50</v>
      </c>
      <c r="Y57" s="48" t="s">
        <v>61</v>
      </c>
      <c r="Z57" s="48" t="s">
        <v>51</v>
      </c>
      <c r="AA57" s="48" t="s">
        <v>62</v>
      </c>
      <c r="AB57" s="48" t="s">
        <v>63</v>
      </c>
      <c r="AC57" s="56">
        <v>9999000</v>
      </c>
      <c r="AD57" s="56">
        <v>9999000</v>
      </c>
      <c r="AF57" s="48">
        <v>0.189041</v>
      </c>
      <c r="AH57" s="63">
        <f t="shared" si="0"/>
        <v>689930650.0349998</v>
      </c>
      <c r="AI57" s="63"/>
      <c r="AJ57" s="63"/>
    </row>
    <row r="58" spans="1:36" ht="11.25" customHeight="1">
      <c r="A58" s="55">
        <v>42825</v>
      </c>
      <c r="B58" s="48" t="s">
        <v>47</v>
      </c>
      <c r="C58" s="48" t="s">
        <v>14</v>
      </c>
      <c r="D58" s="48">
        <v>169352</v>
      </c>
      <c r="E58" s="48" t="s">
        <v>209</v>
      </c>
      <c r="F58" s="48" t="s">
        <v>61</v>
      </c>
      <c r="G58" s="48" t="s">
        <v>210</v>
      </c>
      <c r="H58" s="56">
        <v>9420700</v>
      </c>
      <c r="I58" s="56">
        <v>100</v>
      </c>
      <c r="J58" s="56">
        <v>9420700</v>
      </c>
      <c r="K58" s="56">
        <v>0</v>
      </c>
      <c r="L58" s="56">
        <v>100</v>
      </c>
      <c r="M58" s="55">
        <v>42825</v>
      </c>
      <c r="N58" s="57">
        <v>9420700</v>
      </c>
      <c r="O58" s="57">
        <v>0</v>
      </c>
      <c r="P58" s="58">
        <v>0.00226614</v>
      </c>
      <c r="R58" s="56">
        <v>36908.5</v>
      </c>
      <c r="S58" s="55">
        <v>42804</v>
      </c>
      <c r="T58" s="55">
        <v>42895</v>
      </c>
      <c r="U58" s="55">
        <v>42895</v>
      </c>
      <c r="X58" s="48" t="s">
        <v>50</v>
      </c>
      <c r="Y58" s="48" t="s">
        <v>61</v>
      </c>
      <c r="Z58" s="48" t="s">
        <v>51</v>
      </c>
      <c r="AA58" s="48" t="s">
        <v>62</v>
      </c>
      <c r="AB58" s="48" t="s">
        <v>63</v>
      </c>
      <c r="AC58" s="56">
        <v>9420700</v>
      </c>
      <c r="AD58" s="56">
        <v>9420700</v>
      </c>
      <c r="AF58" s="48">
        <v>0.19178099999999998</v>
      </c>
      <c r="AH58" s="63">
        <f t="shared" si="0"/>
        <v>659449612.3454999</v>
      </c>
      <c r="AI58" s="63"/>
      <c r="AJ58" s="63"/>
    </row>
    <row r="59" spans="1:36" ht="11.25" customHeight="1">
      <c r="A59" s="55">
        <v>42825</v>
      </c>
      <c r="B59" s="48" t="s">
        <v>47</v>
      </c>
      <c r="C59" s="48" t="s">
        <v>14</v>
      </c>
      <c r="D59" s="48">
        <v>169353</v>
      </c>
      <c r="E59" s="48" t="s">
        <v>211</v>
      </c>
      <c r="F59" s="48" t="s">
        <v>61</v>
      </c>
      <c r="G59" s="48" t="s">
        <v>212</v>
      </c>
      <c r="H59" s="56">
        <v>4413000</v>
      </c>
      <c r="I59" s="56">
        <v>100</v>
      </c>
      <c r="J59" s="56">
        <v>4413000</v>
      </c>
      <c r="K59" s="56">
        <v>0</v>
      </c>
      <c r="L59" s="56">
        <v>100</v>
      </c>
      <c r="M59" s="55">
        <v>42825</v>
      </c>
      <c r="N59" s="57">
        <v>4413000</v>
      </c>
      <c r="O59" s="57">
        <v>0</v>
      </c>
      <c r="P59" s="58">
        <v>0.00106154</v>
      </c>
      <c r="R59" s="56">
        <v>14145.78</v>
      </c>
      <c r="S59" s="55">
        <v>42808</v>
      </c>
      <c r="T59" s="55">
        <v>42899</v>
      </c>
      <c r="U59" s="55">
        <v>42899</v>
      </c>
      <c r="X59" s="48" t="s">
        <v>50</v>
      </c>
      <c r="Y59" s="48" t="s">
        <v>61</v>
      </c>
      <c r="Z59" s="48" t="s">
        <v>51</v>
      </c>
      <c r="AA59" s="48" t="s">
        <v>62</v>
      </c>
      <c r="AB59" s="48" t="s">
        <v>63</v>
      </c>
      <c r="AC59" s="56">
        <v>4413000</v>
      </c>
      <c r="AD59" s="56">
        <v>4413000</v>
      </c>
      <c r="AF59" s="48">
        <v>0.20274</v>
      </c>
      <c r="AH59" s="63">
        <f t="shared" si="0"/>
        <v>326562441.3</v>
      </c>
      <c r="AI59" s="63"/>
      <c r="AJ59" s="63"/>
    </row>
    <row r="60" spans="1:36" ht="11.25" customHeight="1">
      <c r="A60" s="55">
        <v>42825</v>
      </c>
      <c r="B60" s="48" t="s">
        <v>47</v>
      </c>
      <c r="C60" s="48" t="s">
        <v>14</v>
      </c>
      <c r="D60" s="48">
        <v>169354</v>
      </c>
      <c r="E60" s="48" t="s">
        <v>213</v>
      </c>
      <c r="F60" s="48" t="s">
        <v>61</v>
      </c>
      <c r="G60" s="48" t="s">
        <v>214</v>
      </c>
      <c r="H60" s="56">
        <v>9999000</v>
      </c>
      <c r="I60" s="56">
        <v>100</v>
      </c>
      <c r="J60" s="56">
        <v>9999000</v>
      </c>
      <c r="K60" s="56">
        <v>0</v>
      </c>
      <c r="L60" s="56">
        <v>100</v>
      </c>
      <c r="M60" s="55">
        <v>42825</v>
      </c>
      <c r="N60" s="57">
        <v>9999000</v>
      </c>
      <c r="O60" s="57">
        <v>0</v>
      </c>
      <c r="P60" s="58">
        <v>0.00240525</v>
      </c>
      <c r="R60" s="56">
        <v>28490.3</v>
      </c>
      <c r="S60" s="55">
        <v>42810</v>
      </c>
      <c r="T60" s="55">
        <v>42901</v>
      </c>
      <c r="U60" s="55">
        <v>42901</v>
      </c>
      <c r="X60" s="48" t="s">
        <v>50</v>
      </c>
      <c r="Y60" s="48" t="s">
        <v>61</v>
      </c>
      <c r="Z60" s="48" t="s">
        <v>51</v>
      </c>
      <c r="AA60" s="48" t="s">
        <v>62</v>
      </c>
      <c r="AB60" s="48" t="s">
        <v>63</v>
      </c>
      <c r="AC60" s="56">
        <v>9999000</v>
      </c>
      <c r="AD60" s="56">
        <v>9999000</v>
      </c>
      <c r="AF60" s="48">
        <v>0.208219</v>
      </c>
      <c r="AH60" s="63">
        <f t="shared" si="0"/>
        <v>759923350.0649999</v>
      </c>
      <c r="AI60" s="63"/>
      <c r="AJ60" s="63"/>
    </row>
    <row r="61" spans="1:36" ht="11.25" customHeight="1">
      <c r="A61" s="55">
        <v>42825</v>
      </c>
      <c r="B61" s="48" t="s">
        <v>47</v>
      </c>
      <c r="C61" s="48" t="s">
        <v>14</v>
      </c>
      <c r="D61" s="48">
        <v>169355</v>
      </c>
      <c r="E61" s="48" t="s">
        <v>215</v>
      </c>
      <c r="F61" s="48" t="s">
        <v>61</v>
      </c>
      <c r="G61" s="48" t="s">
        <v>216</v>
      </c>
      <c r="H61" s="56">
        <v>6542000</v>
      </c>
      <c r="I61" s="56">
        <v>100</v>
      </c>
      <c r="J61" s="56">
        <v>6542000</v>
      </c>
      <c r="K61" s="56">
        <v>0</v>
      </c>
      <c r="L61" s="56">
        <v>100</v>
      </c>
      <c r="M61" s="55">
        <v>42825</v>
      </c>
      <c r="N61" s="57">
        <v>6542000</v>
      </c>
      <c r="O61" s="57">
        <v>0</v>
      </c>
      <c r="P61" s="58">
        <v>0.0015736699999999999</v>
      </c>
      <c r="R61" s="56">
        <v>18640.22</v>
      </c>
      <c r="S61" s="55">
        <v>42810</v>
      </c>
      <c r="T61" s="55">
        <v>42901</v>
      </c>
      <c r="U61" s="55">
        <v>42901</v>
      </c>
      <c r="X61" s="48" t="s">
        <v>50</v>
      </c>
      <c r="Y61" s="48" t="s">
        <v>61</v>
      </c>
      <c r="Z61" s="48" t="s">
        <v>51</v>
      </c>
      <c r="AA61" s="48" t="s">
        <v>62</v>
      </c>
      <c r="AB61" s="48" t="s">
        <v>63</v>
      </c>
      <c r="AC61" s="56">
        <v>6542000</v>
      </c>
      <c r="AD61" s="56">
        <v>6542000</v>
      </c>
      <c r="AF61" s="48">
        <v>0.208219</v>
      </c>
      <c r="AH61" s="63">
        <f t="shared" si="0"/>
        <v>497191574.77</v>
      </c>
      <c r="AI61" s="63"/>
      <c r="AJ61" s="63"/>
    </row>
    <row r="62" spans="1:36" ht="11.25" customHeight="1">
      <c r="A62" s="55">
        <v>42825</v>
      </c>
      <c r="B62" s="48" t="s">
        <v>47</v>
      </c>
      <c r="C62" s="48" t="s">
        <v>14</v>
      </c>
      <c r="D62" s="48">
        <v>169356</v>
      </c>
      <c r="E62" s="48" t="s">
        <v>217</v>
      </c>
      <c r="F62" s="48" t="s">
        <v>61</v>
      </c>
      <c r="G62" s="48" t="s">
        <v>218</v>
      </c>
      <c r="H62" s="56">
        <v>4795000</v>
      </c>
      <c r="I62" s="56">
        <v>100</v>
      </c>
      <c r="J62" s="56">
        <v>4795000</v>
      </c>
      <c r="K62" s="56">
        <v>0</v>
      </c>
      <c r="L62" s="56">
        <v>100</v>
      </c>
      <c r="M62" s="55">
        <v>42825</v>
      </c>
      <c r="N62" s="57">
        <v>4795000</v>
      </c>
      <c r="O62" s="57">
        <v>0</v>
      </c>
      <c r="P62" s="58">
        <v>0.00115343</v>
      </c>
      <c r="R62" s="56">
        <v>8539.04</v>
      </c>
      <c r="S62" s="55">
        <v>42816</v>
      </c>
      <c r="T62" s="55">
        <v>42907</v>
      </c>
      <c r="U62" s="55">
        <v>42907</v>
      </c>
      <c r="X62" s="48" t="s">
        <v>50</v>
      </c>
      <c r="Y62" s="48" t="s">
        <v>61</v>
      </c>
      <c r="Z62" s="48" t="s">
        <v>51</v>
      </c>
      <c r="AA62" s="48" t="s">
        <v>62</v>
      </c>
      <c r="AB62" s="48" t="s">
        <v>63</v>
      </c>
      <c r="AC62" s="56">
        <v>4795000</v>
      </c>
      <c r="AD62" s="56">
        <v>4795000</v>
      </c>
      <c r="AF62" s="48">
        <v>0.224658</v>
      </c>
      <c r="AH62" s="63">
        <f t="shared" si="0"/>
        <v>393190815.15</v>
      </c>
      <c r="AI62" s="63"/>
      <c r="AJ62" s="63"/>
    </row>
    <row r="63" spans="1:36" ht="11.25" customHeight="1">
      <c r="A63" s="55">
        <v>42825</v>
      </c>
      <c r="B63" s="48" t="s">
        <v>47</v>
      </c>
      <c r="C63" s="48" t="s">
        <v>14</v>
      </c>
      <c r="D63" s="48">
        <v>169357</v>
      </c>
      <c r="E63" s="48" t="s">
        <v>219</v>
      </c>
      <c r="F63" s="48" t="s">
        <v>61</v>
      </c>
      <c r="G63" s="48" t="s">
        <v>220</v>
      </c>
      <c r="H63" s="56">
        <v>9999000</v>
      </c>
      <c r="I63" s="56">
        <v>100</v>
      </c>
      <c r="J63" s="56">
        <v>9999000</v>
      </c>
      <c r="K63" s="56">
        <v>0</v>
      </c>
      <c r="L63" s="56">
        <v>100</v>
      </c>
      <c r="M63" s="55">
        <v>42825</v>
      </c>
      <c r="N63" s="57">
        <v>9999000</v>
      </c>
      <c r="O63" s="57">
        <v>0</v>
      </c>
      <c r="P63" s="58">
        <v>0.00240525</v>
      </c>
      <c r="R63" s="56">
        <v>17806.44</v>
      </c>
      <c r="S63" s="55">
        <v>42816</v>
      </c>
      <c r="T63" s="55">
        <v>42907</v>
      </c>
      <c r="U63" s="55">
        <v>42907</v>
      </c>
      <c r="X63" s="48" t="s">
        <v>50</v>
      </c>
      <c r="Y63" s="48" t="s">
        <v>61</v>
      </c>
      <c r="Z63" s="48" t="s">
        <v>51</v>
      </c>
      <c r="AA63" s="48" t="s">
        <v>62</v>
      </c>
      <c r="AB63" s="48" t="s">
        <v>63</v>
      </c>
      <c r="AC63" s="56">
        <v>9999000</v>
      </c>
      <c r="AD63" s="56">
        <v>9999000</v>
      </c>
      <c r="AF63" s="48">
        <v>0.224658</v>
      </c>
      <c r="AH63" s="63">
        <f t="shared" si="0"/>
        <v>819919699.8299999</v>
      </c>
      <c r="AI63" s="63"/>
      <c r="AJ63" s="63"/>
    </row>
    <row r="64" spans="1:36" ht="11.25" customHeight="1">
      <c r="A64" s="55">
        <v>42825</v>
      </c>
      <c r="B64" s="48" t="s">
        <v>47</v>
      </c>
      <c r="C64" s="48" t="s">
        <v>14</v>
      </c>
      <c r="D64" s="48">
        <v>169358</v>
      </c>
      <c r="E64" s="48" t="s">
        <v>221</v>
      </c>
      <c r="F64" s="48" t="s">
        <v>61</v>
      </c>
      <c r="G64" s="48" t="s">
        <v>218</v>
      </c>
      <c r="H64" s="56">
        <v>9999000</v>
      </c>
      <c r="I64" s="56">
        <v>100</v>
      </c>
      <c r="J64" s="56">
        <v>9999000</v>
      </c>
      <c r="K64" s="56">
        <v>0</v>
      </c>
      <c r="L64" s="56">
        <v>100</v>
      </c>
      <c r="M64" s="55">
        <v>42825</v>
      </c>
      <c r="N64" s="57">
        <v>9999000</v>
      </c>
      <c r="O64" s="57">
        <v>0</v>
      </c>
      <c r="P64" s="58">
        <v>0.00240525</v>
      </c>
      <c r="R64" s="56">
        <v>16025.79</v>
      </c>
      <c r="S64" s="55">
        <v>42817</v>
      </c>
      <c r="T64" s="55">
        <v>42907</v>
      </c>
      <c r="U64" s="55">
        <v>42907</v>
      </c>
      <c r="X64" s="48" t="s">
        <v>50</v>
      </c>
      <c r="Y64" s="48" t="s">
        <v>61</v>
      </c>
      <c r="Z64" s="48" t="s">
        <v>51</v>
      </c>
      <c r="AA64" s="48" t="s">
        <v>62</v>
      </c>
      <c r="AB64" s="48" t="s">
        <v>63</v>
      </c>
      <c r="AC64" s="56">
        <v>9999000</v>
      </c>
      <c r="AD64" s="56">
        <v>9999000</v>
      </c>
      <c r="AF64" s="48">
        <v>0.224658</v>
      </c>
      <c r="AH64" s="63">
        <f t="shared" si="0"/>
        <v>819919699.8299999</v>
      </c>
      <c r="AI64" s="63"/>
      <c r="AJ64" s="63"/>
    </row>
    <row r="65" spans="1:36" ht="11.25" customHeight="1">
      <c r="A65" s="55">
        <v>42825</v>
      </c>
      <c r="B65" s="48" t="s">
        <v>47</v>
      </c>
      <c r="C65" s="48" t="s">
        <v>14</v>
      </c>
      <c r="D65" s="48">
        <v>169359</v>
      </c>
      <c r="E65" s="48" t="s">
        <v>222</v>
      </c>
      <c r="F65" s="48" t="s">
        <v>61</v>
      </c>
      <c r="G65" s="48" t="s">
        <v>223</v>
      </c>
      <c r="H65" s="56">
        <v>4992000</v>
      </c>
      <c r="I65" s="56">
        <v>100</v>
      </c>
      <c r="J65" s="56">
        <v>4992000</v>
      </c>
      <c r="K65" s="56">
        <v>0</v>
      </c>
      <c r="L65" s="56">
        <v>100</v>
      </c>
      <c r="M65" s="55">
        <v>42825</v>
      </c>
      <c r="N65" s="57">
        <v>4992000</v>
      </c>
      <c r="O65" s="57">
        <v>0</v>
      </c>
      <c r="P65" s="58">
        <v>0.00120082</v>
      </c>
      <c r="R65" s="56">
        <v>8000.88</v>
      </c>
      <c r="S65" s="55">
        <v>42817</v>
      </c>
      <c r="T65" s="55">
        <v>42908</v>
      </c>
      <c r="U65" s="55">
        <v>42908</v>
      </c>
      <c r="X65" s="48" t="s">
        <v>50</v>
      </c>
      <c r="Y65" s="48" t="s">
        <v>61</v>
      </c>
      <c r="Z65" s="48" t="s">
        <v>51</v>
      </c>
      <c r="AA65" s="48" t="s">
        <v>62</v>
      </c>
      <c r="AB65" s="48" t="s">
        <v>63</v>
      </c>
      <c r="AC65" s="56">
        <v>4992000</v>
      </c>
      <c r="AD65" s="56">
        <v>4992000</v>
      </c>
      <c r="AF65" s="48">
        <v>0.227397</v>
      </c>
      <c r="AH65" s="63">
        <f t="shared" si="0"/>
        <v>414335525.76</v>
      </c>
      <c r="AI65" s="63"/>
      <c r="AJ65" s="63"/>
    </row>
    <row r="66" spans="1:36" ht="11.25" customHeight="1">
      <c r="A66" s="55">
        <v>42825</v>
      </c>
      <c r="B66" s="48" t="s">
        <v>47</v>
      </c>
      <c r="C66" s="48" t="s">
        <v>14</v>
      </c>
      <c r="D66" s="48">
        <v>169360</v>
      </c>
      <c r="E66" s="48" t="s">
        <v>224</v>
      </c>
      <c r="F66" s="48" t="s">
        <v>61</v>
      </c>
      <c r="G66" s="48" t="s">
        <v>225</v>
      </c>
      <c r="H66" s="56">
        <v>9999000</v>
      </c>
      <c r="I66" s="56">
        <v>100</v>
      </c>
      <c r="J66" s="56">
        <v>9999000</v>
      </c>
      <c r="K66" s="56">
        <v>0</v>
      </c>
      <c r="L66" s="56">
        <v>100</v>
      </c>
      <c r="M66" s="55">
        <v>42825</v>
      </c>
      <c r="N66" s="57">
        <v>9999000</v>
      </c>
      <c r="O66" s="57">
        <v>0</v>
      </c>
      <c r="P66" s="58">
        <v>0.00240525</v>
      </c>
      <c r="R66" s="56">
        <v>16025.79</v>
      </c>
      <c r="S66" s="55">
        <v>42817</v>
      </c>
      <c r="T66" s="55">
        <v>42908</v>
      </c>
      <c r="U66" s="55">
        <v>42908</v>
      </c>
      <c r="X66" s="48" t="s">
        <v>50</v>
      </c>
      <c r="Y66" s="48" t="s">
        <v>61</v>
      </c>
      <c r="Z66" s="48" t="s">
        <v>51</v>
      </c>
      <c r="AA66" s="48" t="s">
        <v>62</v>
      </c>
      <c r="AB66" s="48" t="s">
        <v>63</v>
      </c>
      <c r="AC66" s="56">
        <v>9999000</v>
      </c>
      <c r="AD66" s="56">
        <v>9999000</v>
      </c>
      <c r="AF66" s="48">
        <v>0.227397</v>
      </c>
      <c r="AH66" s="63">
        <f t="shared" si="0"/>
        <v>829916050.095</v>
      </c>
      <c r="AI66" s="63"/>
      <c r="AJ66" s="63"/>
    </row>
    <row r="67" spans="1:36" ht="11.25" customHeight="1">
      <c r="A67" s="55">
        <v>42825</v>
      </c>
      <c r="B67" s="48" t="s">
        <v>47</v>
      </c>
      <c r="C67" s="48" t="s">
        <v>14</v>
      </c>
      <c r="D67" s="48">
        <v>169361</v>
      </c>
      <c r="E67" s="48" t="s">
        <v>226</v>
      </c>
      <c r="F67" s="48" t="s">
        <v>61</v>
      </c>
      <c r="G67" s="48" t="s">
        <v>227</v>
      </c>
      <c r="H67" s="56">
        <v>9999000</v>
      </c>
      <c r="I67" s="56">
        <v>100</v>
      </c>
      <c r="J67" s="56">
        <v>9999000</v>
      </c>
      <c r="K67" s="56">
        <v>0</v>
      </c>
      <c r="L67" s="56">
        <v>100</v>
      </c>
      <c r="M67" s="55">
        <v>42825</v>
      </c>
      <c r="N67" s="57">
        <v>9999000</v>
      </c>
      <c r="O67" s="57">
        <v>0</v>
      </c>
      <c r="P67" s="58">
        <v>0.00240525</v>
      </c>
      <c r="R67" s="56">
        <v>16025.79</v>
      </c>
      <c r="S67" s="55">
        <v>42817</v>
      </c>
      <c r="T67" s="55">
        <v>42908</v>
      </c>
      <c r="U67" s="55">
        <v>42908</v>
      </c>
      <c r="X67" s="48" t="s">
        <v>50</v>
      </c>
      <c r="Y67" s="48" t="s">
        <v>61</v>
      </c>
      <c r="Z67" s="48" t="s">
        <v>51</v>
      </c>
      <c r="AA67" s="48" t="s">
        <v>62</v>
      </c>
      <c r="AB67" s="48" t="s">
        <v>63</v>
      </c>
      <c r="AC67" s="56">
        <v>9999000</v>
      </c>
      <c r="AD67" s="56">
        <v>9999000</v>
      </c>
      <c r="AF67" s="48">
        <v>0.227397</v>
      </c>
      <c r="AH67" s="63">
        <f t="shared" si="0"/>
        <v>829916050.095</v>
      </c>
      <c r="AI67" s="63"/>
      <c r="AJ67" s="63"/>
    </row>
    <row r="68" spans="1:36" ht="11.25" customHeight="1">
      <c r="A68" s="55">
        <v>42825</v>
      </c>
      <c r="B68" s="48" t="s">
        <v>47</v>
      </c>
      <c r="C68" s="48" t="s">
        <v>14</v>
      </c>
      <c r="D68" s="48">
        <v>169362</v>
      </c>
      <c r="E68" s="48" t="s">
        <v>228</v>
      </c>
      <c r="F68" s="48" t="s">
        <v>61</v>
      </c>
      <c r="G68" s="48" t="s">
        <v>229</v>
      </c>
      <c r="H68" s="56">
        <v>9999000</v>
      </c>
      <c r="I68" s="56">
        <v>100</v>
      </c>
      <c r="J68" s="56">
        <v>9999000</v>
      </c>
      <c r="K68" s="56">
        <v>0</v>
      </c>
      <c r="L68" s="56">
        <v>100</v>
      </c>
      <c r="M68" s="55">
        <v>42825</v>
      </c>
      <c r="N68" s="57">
        <v>9999000</v>
      </c>
      <c r="O68" s="57">
        <v>0</v>
      </c>
      <c r="P68" s="58">
        <v>0.00240525</v>
      </c>
      <c r="R68" s="56">
        <v>16025.79</v>
      </c>
      <c r="S68" s="55">
        <v>42817</v>
      </c>
      <c r="T68" s="55">
        <v>42908</v>
      </c>
      <c r="U68" s="55">
        <v>42908</v>
      </c>
      <c r="X68" s="48" t="s">
        <v>50</v>
      </c>
      <c r="Y68" s="48" t="s">
        <v>61</v>
      </c>
      <c r="Z68" s="48" t="s">
        <v>51</v>
      </c>
      <c r="AA68" s="48" t="s">
        <v>62</v>
      </c>
      <c r="AB68" s="48" t="s">
        <v>63</v>
      </c>
      <c r="AC68" s="56">
        <v>9999000</v>
      </c>
      <c r="AD68" s="56">
        <v>9999000</v>
      </c>
      <c r="AF68" s="48">
        <v>0.227397</v>
      </c>
      <c r="AH68" s="63">
        <f t="shared" si="0"/>
        <v>829916050.095</v>
      </c>
      <c r="AI68" s="63"/>
      <c r="AJ68" s="63"/>
    </row>
    <row r="69" spans="1:36" ht="11.25" customHeight="1">
      <c r="A69" s="55">
        <v>42825</v>
      </c>
      <c r="B69" s="48" t="s">
        <v>47</v>
      </c>
      <c r="C69" s="48" t="s">
        <v>14</v>
      </c>
      <c r="D69" s="48">
        <v>169363</v>
      </c>
      <c r="E69" s="48" t="s">
        <v>230</v>
      </c>
      <c r="F69" s="48" t="s">
        <v>61</v>
      </c>
      <c r="G69" s="48" t="s">
        <v>231</v>
      </c>
      <c r="H69" s="56">
        <v>9999000</v>
      </c>
      <c r="I69" s="56">
        <v>100</v>
      </c>
      <c r="J69" s="56">
        <v>9999000</v>
      </c>
      <c r="K69" s="56">
        <v>0</v>
      </c>
      <c r="L69" s="56">
        <v>100</v>
      </c>
      <c r="M69" s="55">
        <v>42825</v>
      </c>
      <c r="N69" s="57">
        <v>9999000</v>
      </c>
      <c r="O69" s="57">
        <v>0</v>
      </c>
      <c r="P69" s="58">
        <v>0.00240525</v>
      </c>
      <c r="R69" s="56">
        <v>16025.79</v>
      </c>
      <c r="S69" s="55">
        <v>42817</v>
      </c>
      <c r="T69" s="55">
        <v>42908</v>
      </c>
      <c r="U69" s="55">
        <v>42908</v>
      </c>
      <c r="X69" s="48" t="s">
        <v>50</v>
      </c>
      <c r="Y69" s="48" t="s">
        <v>61</v>
      </c>
      <c r="Z69" s="48" t="s">
        <v>51</v>
      </c>
      <c r="AA69" s="48" t="s">
        <v>62</v>
      </c>
      <c r="AB69" s="48" t="s">
        <v>63</v>
      </c>
      <c r="AC69" s="56">
        <v>9999000</v>
      </c>
      <c r="AD69" s="56">
        <v>9999000</v>
      </c>
      <c r="AF69" s="48">
        <v>0.227397</v>
      </c>
      <c r="AH69" s="63">
        <f aca="true" t="shared" si="1" ref="AH69:AH77">+AD69*(AF69*365)</f>
        <v>829916050.095</v>
      </c>
      <c r="AI69" s="63"/>
      <c r="AJ69" s="63"/>
    </row>
    <row r="70" spans="1:36" ht="11.25" customHeight="1">
      <c r="A70" s="55">
        <v>42825</v>
      </c>
      <c r="B70" s="48" t="s">
        <v>47</v>
      </c>
      <c r="C70" s="48" t="s">
        <v>14</v>
      </c>
      <c r="D70" s="48">
        <v>169364</v>
      </c>
      <c r="E70" s="48" t="s">
        <v>232</v>
      </c>
      <c r="F70" s="48" t="s">
        <v>61</v>
      </c>
      <c r="G70" s="48" t="s">
        <v>233</v>
      </c>
      <c r="H70" s="56">
        <v>5126800</v>
      </c>
      <c r="I70" s="56">
        <v>100</v>
      </c>
      <c r="J70" s="56">
        <v>5126800</v>
      </c>
      <c r="K70" s="56">
        <v>0</v>
      </c>
      <c r="L70" s="56">
        <v>100</v>
      </c>
      <c r="M70" s="55">
        <v>42825</v>
      </c>
      <c r="N70" s="57">
        <v>5126800</v>
      </c>
      <c r="O70" s="57">
        <v>0</v>
      </c>
      <c r="P70" s="58">
        <v>0.00123325</v>
      </c>
      <c r="R70" s="56">
        <v>7303.93</v>
      </c>
      <c r="S70" s="55">
        <v>42818</v>
      </c>
      <c r="T70" s="55">
        <v>42909</v>
      </c>
      <c r="U70" s="55">
        <v>42909</v>
      </c>
      <c r="X70" s="48" t="s">
        <v>50</v>
      </c>
      <c r="Y70" s="48" t="s">
        <v>61</v>
      </c>
      <c r="Z70" s="48" t="s">
        <v>51</v>
      </c>
      <c r="AA70" s="48" t="s">
        <v>62</v>
      </c>
      <c r="AB70" s="48" t="s">
        <v>63</v>
      </c>
      <c r="AC70" s="56">
        <v>5126800</v>
      </c>
      <c r="AD70" s="56">
        <v>5126800</v>
      </c>
      <c r="AF70" s="48">
        <v>0.23013699999999998</v>
      </c>
      <c r="AH70" s="63">
        <f t="shared" si="1"/>
        <v>430651225.63399994</v>
      </c>
      <c r="AI70" s="63"/>
      <c r="AJ70" s="63"/>
    </row>
    <row r="71" spans="1:36" ht="11.25" customHeight="1">
      <c r="A71" s="55">
        <v>42825</v>
      </c>
      <c r="B71" s="48" t="s">
        <v>47</v>
      </c>
      <c r="C71" s="48" t="s">
        <v>14</v>
      </c>
      <c r="D71" s="48">
        <v>169365</v>
      </c>
      <c r="E71" s="48" t="s">
        <v>234</v>
      </c>
      <c r="F71" s="48" t="s">
        <v>61</v>
      </c>
      <c r="G71" s="48" t="s">
        <v>235</v>
      </c>
      <c r="H71" s="56">
        <v>1264000</v>
      </c>
      <c r="I71" s="56">
        <v>100</v>
      </c>
      <c r="J71" s="56">
        <v>1264000</v>
      </c>
      <c r="K71" s="56">
        <v>0</v>
      </c>
      <c r="L71" s="56">
        <v>100</v>
      </c>
      <c r="M71" s="55">
        <v>42825</v>
      </c>
      <c r="N71" s="57">
        <v>1264000</v>
      </c>
      <c r="O71" s="57">
        <v>0</v>
      </c>
      <c r="P71" s="58">
        <v>0.00030405</v>
      </c>
      <c r="R71" s="56">
        <v>1125.48</v>
      </c>
      <c r="S71" s="55">
        <v>42821</v>
      </c>
      <c r="T71" s="55">
        <v>42912</v>
      </c>
      <c r="U71" s="55">
        <v>42912</v>
      </c>
      <c r="X71" s="48" t="s">
        <v>50</v>
      </c>
      <c r="Y71" s="48" t="s">
        <v>61</v>
      </c>
      <c r="Z71" s="48" t="s">
        <v>51</v>
      </c>
      <c r="AA71" s="48" t="s">
        <v>62</v>
      </c>
      <c r="AB71" s="48" t="s">
        <v>63</v>
      </c>
      <c r="AC71" s="56">
        <v>1264000</v>
      </c>
      <c r="AD71" s="56">
        <v>1264000</v>
      </c>
      <c r="AF71" s="48">
        <v>0.23835599999999998</v>
      </c>
      <c r="AH71" s="63">
        <f t="shared" si="1"/>
        <v>109967924.16</v>
      </c>
      <c r="AI71" s="63"/>
      <c r="AJ71" s="63"/>
    </row>
    <row r="72" spans="1:36" ht="11.25" customHeight="1">
      <c r="A72" s="55">
        <v>42825</v>
      </c>
      <c r="B72" s="48" t="s">
        <v>47</v>
      </c>
      <c r="C72" s="48" t="s">
        <v>14</v>
      </c>
      <c r="D72" s="48">
        <v>169366</v>
      </c>
      <c r="E72" s="48" t="s">
        <v>236</v>
      </c>
      <c r="F72" s="48" t="s">
        <v>61</v>
      </c>
      <c r="G72" s="48" t="s">
        <v>237</v>
      </c>
      <c r="H72" s="56">
        <v>9999000</v>
      </c>
      <c r="I72" s="56">
        <v>100</v>
      </c>
      <c r="J72" s="56">
        <v>9999000</v>
      </c>
      <c r="K72" s="56">
        <v>0</v>
      </c>
      <c r="L72" s="56">
        <v>100</v>
      </c>
      <c r="M72" s="55">
        <v>42825</v>
      </c>
      <c r="N72" s="57">
        <v>9999000</v>
      </c>
      <c r="O72" s="57">
        <v>0</v>
      </c>
      <c r="P72" s="58">
        <v>0.00240525</v>
      </c>
      <c r="R72" s="56">
        <v>8903.22</v>
      </c>
      <c r="S72" s="55">
        <v>42821</v>
      </c>
      <c r="T72" s="55">
        <v>42911</v>
      </c>
      <c r="U72" s="55">
        <v>42911</v>
      </c>
      <c r="X72" s="48" t="s">
        <v>50</v>
      </c>
      <c r="Y72" s="48" t="s">
        <v>61</v>
      </c>
      <c r="Z72" s="48" t="s">
        <v>51</v>
      </c>
      <c r="AA72" s="48" t="s">
        <v>62</v>
      </c>
      <c r="AB72" s="48" t="s">
        <v>63</v>
      </c>
      <c r="AC72" s="56">
        <v>9999000</v>
      </c>
      <c r="AD72" s="56">
        <v>9999000</v>
      </c>
      <c r="AF72" s="48">
        <v>0.235616</v>
      </c>
      <c r="AH72" s="63">
        <f t="shared" si="1"/>
        <v>859912400.16</v>
      </c>
      <c r="AI72" s="63"/>
      <c r="AJ72" s="63"/>
    </row>
    <row r="73" spans="1:36" ht="11.25" customHeight="1">
      <c r="A73" s="55">
        <v>42825</v>
      </c>
      <c r="B73" s="48" t="s">
        <v>47</v>
      </c>
      <c r="C73" s="48" t="s">
        <v>14</v>
      </c>
      <c r="D73" s="48">
        <v>169367</v>
      </c>
      <c r="E73" s="48" t="s">
        <v>238</v>
      </c>
      <c r="F73" s="48" t="s">
        <v>61</v>
      </c>
      <c r="G73" s="48" t="s">
        <v>239</v>
      </c>
      <c r="H73" s="56">
        <v>9999000</v>
      </c>
      <c r="I73" s="56">
        <v>100</v>
      </c>
      <c r="J73" s="56">
        <v>9999000</v>
      </c>
      <c r="K73" s="56">
        <v>0</v>
      </c>
      <c r="L73" s="56">
        <v>100</v>
      </c>
      <c r="M73" s="55">
        <v>42825</v>
      </c>
      <c r="N73" s="57">
        <v>9999000</v>
      </c>
      <c r="O73" s="57">
        <v>0</v>
      </c>
      <c r="P73" s="58">
        <v>0.00240525</v>
      </c>
      <c r="R73" s="56">
        <v>8903.22</v>
      </c>
      <c r="S73" s="55">
        <v>42821</v>
      </c>
      <c r="T73" s="55">
        <v>42912</v>
      </c>
      <c r="U73" s="55">
        <v>42912</v>
      </c>
      <c r="X73" s="48" t="s">
        <v>50</v>
      </c>
      <c r="Y73" s="48" t="s">
        <v>61</v>
      </c>
      <c r="Z73" s="48" t="s">
        <v>51</v>
      </c>
      <c r="AA73" s="48" t="s">
        <v>62</v>
      </c>
      <c r="AB73" s="48" t="s">
        <v>63</v>
      </c>
      <c r="AC73" s="56">
        <v>9999000</v>
      </c>
      <c r="AD73" s="56">
        <v>9999000</v>
      </c>
      <c r="AF73" s="48">
        <v>0.23835599999999998</v>
      </c>
      <c r="AH73" s="63">
        <f t="shared" si="1"/>
        <v>869912400.06</v>
      </c>
      <c r="AI73" s="63"/>
      <c r="AJ73" s="63"/>
    </row>
    <row r="74" spans="1:36" ht="11.25" customHeight="1">
      <c r="A74" s="55">
        <v>42825</v>
      </c>
      <c r="B74" s="48" t="s">
        <v>47</v>
      </c>
      <c r="C74" s="48" t="s">
        <v>14</v>
      </c>
      <c r="D74" s="48">
        <v>169368</v>
      </c>
      <c r="E74" s="48" t="s">
        <v>240</v>
      </c>
      <c r="F74" s="48" t="s">
        <v>61</v>
      </c>
      <c r="G74" s="48" t="s">
        <v>241</v>
      </c>
      <c r="H74" s="56">
        <v>9999000</v>
      </c>
      <c r="I74" s="56">
        <v>100</v>
      </c>
      <c r="J74" s="56">
        <v>9999000</v>
      </c>
      <c r="K74" s="56">
        <v>0</v>
      </c>
      <c r="L74" s="56">
        <v>100</v>
      </c>
      <c r="M74" s="55">
        <v>42825</v>
      </c>
      <c r="N74" s="57">
        <v>9999000</v>
      </c>
      <c r="O74" s="57">
        <v>0</v>
      </c>
      <c r="P74" s="58">
        <v>0.00240525</v>
      </c>
      <c r="R74" s="56">
        <v>8903.22</v>
      </c>
      <c r="S74" s="55">
        <v>42821</v>
      </c>
      <c r="T74" s="55">
        <v>42912</v>
      </c>
      <c r="U74" s="55">
        <v>42912</v>
      </c>
      <c r="X74" s="48" t="s">
        <v>50</v>
      </c>
      <c r="Y74" s="48" t="s">
        <v>61</v>
      </c>
      <c r="Z74" s="48" t="s">
        <v>51</v>
      </c>
      <c r="AA74" s="48" t="s">
        <v>62</v>
      </c>
      <c r="AB74" s="48" t="s">
        <v>63</v>
      </c>
      <c r="AC74" s="56">
        <v>9999000</v>
      </c>
      <c r="AD74" s="56">
        <v>9999000</v>
      </c>
      <c r="AF74" s="48">
        <v>0.23835599999999998</v>
      </c>
      <c r="AH74" s="63">
        <f t="shared" si="1"/>
        <v>869912400.06</v>
      </c>
      <c r="AI74" s="63"/>
      <c r="AJ74" s="63"/>
    </row>
    <row r="75" spans="1:36" ht="11.25" customHeight="1">
      <c r="A75" s="55">
        <v>42825</v>
      </c>
      <c r="B75" s="48" t="s">
        <v>47</v>
      </c>
      <c r="C75" s="48" t="s">
        <v>14</v>
      </c>
      <c r="D75" s="48">
        <v>169369</v>
      </c>
      <c r="E75" s="48" t="s">
        <v>242</v>
      </c>
      <c r="F75" s="48" t="s">
        <v>61</v>
      </c>
      <c r="G75" s="48" t="s">
        <v>243</v>
      </c>
      <c r="H75" s="56">
        <v>9999000</v>
      </c>
      <c r="I75" s="56">
        <v>100</v>
      </c>
      <c r="J75" s="56">
        <v>9999000</v>
      </c>
      <c r="K75" s="56">
        <v>0</v>
      </c>
      <c r="L75" s="56">
        <v>100</v>
      </c>
      <c r="M75" s="55">
        <v>42825</v>
      </c>
      <c r="N75" s="57">
        <v>9999000</v>
      </c>
      <c r="O75" s="57">
        <v>0</v>
      </c>
      <c r="P75" s="58">
        <v>0.00240525</v>
      </c>
      <c r="R75" s="56">
        <v>8903.22</v>
      </c>
      <c r="S75" s="55">
        <v>42821</v>
      </c>
      <c r="T75" s="55">
        <v>42912</v>
      </c>
      <c r="U75" s="55">
        <v>42912</v>
      </c>
      <c r="X75" s="48" t="s">
        <v>50</v>
      </c>
      <c r="Y75" s="48" t="s">
        <v>61</v>
      </c>
      <c r="Z75" s="48" t="s">
        <v>51</v>
      </c>
      <c r="AA75" s="48" t="s">
        <v>62</v>
      </c>
      <c r="AB75" s="48" t="s">
        <v>63</v>
      </c>
      <c r="AC75" s="56">
        <v>9999000</v>
      </c>
      <c r="AD75" s="56">
        <v>9999000</v>
      </c>
      <c r="AF75" s="48">
        <v>0.23835599999999998</v>
      </c>
      <c r="AH75" s="63">
        <f t="shared" si="1"/>
        <v>869912400.06</v>
      </c>
      <c r="AI75" s="63"/>
      <c r="AJ75" s="63"/>
    </row>
    <row r="76" spans="1:36" ht="11.25" customHeight="1">
      <c r="A76" s="55">
        <v>42825</v>
      </c>
      <c r="B76" s="48" t="s">
        <v>47</v>
      </c>
      <c r="C76" s="48" t="s">
        <v>14</v>
      </c>
      <c r="D76" s="48">
        <v>169370</v>
      </c>
      <c r="E76" s="48" t="s">
        <v>244</v>
      </c>
      <c r="F76" s="48" t="s">
        <v>61</v>
      </c>
      <c r="G76" s="48" t="s">
        <v>245</v>
      </c>
      <c r="H76" s="56">
        <v>5863000</v>
      </c>
      <c r="I76" s="56">
        <v>100</v>
      </c>
      <c r="J76" s="56">
        <v>5863000</v>
      </c>
      <c r="K76" s="56">
        <v>0</v>
      </c>
      <c r="L76" s="56">
        <v>100</v>
      </c>
      <c r="M76" s="55">
        <v>42825</v>
      </c>
      <c r="N76" s="57">
        <v>5863000</v>
      </c>
      <c r="O76" s="57">
        <v>0</v>
      </c>
      <c r="P76" s="58">
        <v>0.00141034</v>
      </c>
      <c r="R76" s="56">
        <v>4176.38</v>
      </c>
      <c r="S76" s="55">
        <v>42822</v>
      </c>
      <c r="T76" s="55">
        <v>42913</v>
      </c>
      <c r="U76" s="55">
        <v>42913</v>
      </c>
      <c r="X76" s="48" t="s">
        <v>50</v>
      </c>
      <c r="Y76" s="48" t="s">
        <v>61</v>
      </c>
      <c r="Z76" s="48" t="s">
        <v>51</v>
      </c>
      <c r="AA76" s="48" t="s">
        <v>62</v>
      </c>
      <c r="AB76" s="48" t="s">
        <v>63</v>
      </c>
      <c r="AC76" s="56">
        <v>5863000</v>
      </c>
      <c r="AD76" s="56">
        <v>5863000</v>
      </c>
      <c r="AF76" s="48">
        <v>0.24109599999999998</v>
      </c>
      <c r="AH76" s="63">
        <f t="shared" si="1"/>
        <v>515944234.52</v>
      </c>
      <c r="AI76" s="63"/>
      <c r="AJ76" s="63"/>
    </row>
    <row r="77" spans="1:36" ht="11.25" customHeight="1">
      <c r="A77" s="55">
        <v>42825</v>
      </c>
      <c r="B77" s="48" t="s">
        <v>47</v>
      </c>
      <c r="C77" s="48" t="s">
        <v>14</v>
      </c>
      <c r="D77" s="48">
        <v>169918</v>
      </c>
      <c r="E77" s="48" t="s">
        <v>246</v>
      </c>
      <c r="F77" s="48" t="s">
        <v>61</v>
      </c>
      <c r="G77" s="48" t="s">
        <v>247</v>
      </c>
      <c r="H77" s="56">
        <v>5733000</v>
      </c>
      <c r="I77" s="56">
        <v>100</v>
      </c>
      <c r="J77" s="56">
        <v>5733000</v>
      </c>
      <c r="K77" s="56">
        <v>0</v>
      </c>
      <c r="L77" s="56">
        <v>100</v>
      </c>
      <c r="M77" s="55">
        <v>42825</v>
      </c>
      <c r="N77" s="57">
        <v>5733000</v>
      </c>
      <c r="O77" s="57">
        <v>0</v>
      </c>
      <c r="P77" s="58">
        <v>0.00137907</v>
      </c>
      <c r="R77" s="56">
        <v>1020.95</v>
      </c>
      <c r="S77" s="55">
        <v>42825</v>
      </c>
      <c r="T77" s="55">
        <v>42916</v>
      </c>
      <c r="U77" s="55">
        <v>42916</v>
      </c>
      <c r="X77" s="48" t="s">
        <v>50</v>
      </c>
      <c r="Y77" s="48" t="s">
        <v>61</v>
      </c>
      <c r="Z77" s="48" t="s">
        <v>51</v>
      </c>
      <c r="AA77" s="48" t="s">
        <v>62</v>
      </c>
      <c r="AB77" s="48" t="s">
        <v>63</v>
      </c>
      <c r="AC77" s="56">
        <v>5733000</v>
      </c>
      <c r="AD77" s="56">
        <v>5733000</v>
      </c>
      <c r="AF77" s="48">
        <v>0.24931499999999998</v>
      </c>
      <c r="AH77" s="63">
        <f t="shared" si="1"/>
        <v>521702856.67499995</v>
      </c>
      <c r="AI77" s="63"/>
      <c r="AJ77" s="63"/>
    </row>
    <row r="78" spans="1:36" ht="11.25" customHeight="1">
      <c r="A78" s="55"/>
      <c r="H78" s="56"/>
      <c r="I78" s="56"/>
      <c r="J78" s="56"/>
      <c r="K78" s="56"/>
      <c r="L78" s="56"/>
      <c r="M78" s="55"/>
      <c r="N78" s="57"/>
      <c r="O78" s="57"/>
      <c r="P78" s="58"/>
      <c r="R78" s="56"/>
      <c r="S78" s="55"/>
      <c r="T78" s="55"/>
      <c r="U78" s="55"/>
      <c r="AC78" s="56"/>
      <c r="AD78" s="56"/>
      <c r="AH78" s="63"/>
      <c r="AI78" s="63"/>
      <c r="AJ78" s="63"/>
    </row>
    <row r="79" spans="1:36" ht="11.25" customHeight="1">
      <c r="A79" s="55"/>
      <c r="H79" s="56"/>
      <c r="I79" s="56"/>
      <c r="J79" s="56"/>
      <c r="K79" s="56"/>
      <c r="L79" s="56"/>
      <c r="M79" s="55"/>
      <c r="N79" s="57"/>
      <c r="O79" s="57"/>
      <c r="P79" s="58"/>
      <c r="R79" s="56"/>
      <c r="S79" s="55"/>
      <c r="T79" s="55"/>
      <c r="U79" s="55"/>
      <c r="AC79" s="56"/>
      <c r="AD79" s="56"/>
      <c r="AH79" s="63"/>
      <c r="AI79" s="63"/>
      <c r="AJ79" s="63"/>
    </row>
    <row r="80" spans="1:36" ht="11.25" customHeight="1">
      <c r="A80" s="55"/>
      <c r="H80" s="56"/>
      <c r="I80" s="56"/>
      <c r="J80" s="56"/>
      <c r="K80" s="56"/>
      <c r="L80" s="56"/>
      <c r="M80" s="55"/>
      <c r="N80" s="57"/>
      <c r="O80" s="57"/>
      <c r="P80" s="58"/>
      <c r="R80" s="56"/>
      <c r="S80" s="55"/>
      <c r="T80" s="55"/>
      <c r="U80" s="55"/>
      <c r="AC80" s="56"/>
      <c r="AD80" s="56"/>
      <c r="AH80" s="63"/>
      <c r="AI80" s="63"/>
      <c r="AJ80" s="63"/>
    </row>
    <row r="81" spans="1:36" ht="11.25" customHeight="1">
      <c r="A81" s="55"/>
      <c r="H81" s="56"/>
      <c r="I81" s="56"/>
      <c r="J81" s="56"/>
      <c r="K81" s="56"/>
      <c r="L81" s="56"/>
      <c r="M81" s="55"/>
      <c r="N81" s="57"/>
      <c r="O81" s="57"/>
      <c r="P81" s="58"/>
      <c r="R81" s="56"/>
      <c r="S81" s="55"/>
      <c r="T81" s="55"/>
      <c r="U81" s="55"/>
      <c r="AC81" s="56"/>
      <c r="AD81" s="56"/>
      <c r="AH81" s="63"/>
      <c r="AI81" s="63"/>
      <c r="AJ81" s="63"/>
    </row>
    <row r="82" spans="1:36" ht="11.25" customHeight="1">
      <c r="A82" s="55"/>
      <c r="H82" s="56"/>
      <c r="I82" s="56"/>
      <c r="J82" s="56"/>
      <c r="K82" s="56"/>
      <c r="L82" s="56"/>
      <c r="M82" s="55"/>
      <c r="N82" s="57"/>
      <c r="O82" s="57"/>
      <c r="P82" s="58"/>
      <c r="R82" s="56"/>
      <c r="S82" s="55"/>
      <c r="T82" s="55"/>
      <c r="U82" s="55"/>
      <c r="AC82" s="56"/>
      <c r="AD82" s="56"/>
      <c r="AH82" s="63"/>
      <c r="AI82" s="63"/>
      <c r="AJ82" s="63"/>
    </row>
    <row r="83" spans="1:36" ht="11.25" customHeight="1">
      <c r="A83" s="55"/>
      <c r="H83" s="56"/>
      <c r="I83" s="56"/>
      <c r="J83" s="56"/>
      <c r="K83" s="56"/>
      <c r="L83" s="56"/>
      <c r="M83" s="55"/>
      <c r="N83" s="57"/>
      <c r="O83" s="57"/>
      <c r="P83" s="58"/>
      <c r="R83" s="56"/>
      <c r="S83" s="55"/>
      <c r="T83" s="55"/>
      <c r="U83" s="55"/>
      <c r="AC83" s="56"/>
      <c r="AD83" s="56"/>
      <c r="AH83" s="63"/>
      <c r="AI83" s="63"/>
      <c r="AJ83" s="63"/>
    </row>
    <row r="84" spans="1:36" ht="11.25" customHeight="1">
      <c r="A84" s="55"/>
      <c r="H84" s="56"/>
      <c r="I84" s="56"/>
      <c r="J84" s="56"/>
      <c r="K84" s="56"/>
      <c r="L84" s="56"/>
      <c r="M84" s="55"/>
      <c r="N84" s="57"/>
      <c r="O84" s="57"/>
      <c r="P84" s="58"/>
      <c r="R84" s="56"/>
      <c r="S84" s="55"/>
      <c r="T84" s="55"/>
      <c r="U84" s="55"/>
      <c r="AC84" s="56"/>
      <c r="AD84" s="56"/>
      <c r="AH84" s="63"/>
      <c r="AI84" s="63"/>
      <c r="AJ84" s="63"/>
    </row>
    <row r="85" spans="1:36" ht="11.25" customHeight="1">
      <c r="A85" s="55"/>
      <c r="H85" s="56"/>
      <c r="I85" s="56"/>
      <c r="J85" s="56"/>
      <c r="K85" s="56"/>
      <c r="L85" s="56"/>
      <c r="M85" s="55"/>
      <c r="N85" s="57"/>
      <c r="O85" s="57"/>
      <c r="P85" s="58"/>
      <c r="R85" s="56"/>
      <c r="S85" s="55"/>
      <c r="T85" s="55"/>
      <c r="U85" s="55"/>
      <c r="AC85" s="56"/>
      <c r="AD85" s="56"/>
      <c r="AH85" s="63"/>
      <c r="AI85" s="63"/>
      <c r="AJ85" s="63"/>
    </row>
    <row r="86" spans="1:36" ht="11.25" customHeight="1">
      <c r="A86" s="55"/>
      <c r="H86" s="56"/>
      <c r="I86" s="56"/>
      <c r="J86" s="56"/>
      <c r="K86" s="56"/>
      <c r="L86" s="56"/>
      <c r="M86" s="55"/>
      <c r="N86" s="57"/>
      <c r="O86" s="57"/>
      <c r="P86" s="58"/>
      <c r="R86" s="56"/>
      <c r="S86" s="55"/>
      <c r="T86" s="55"/>
      <c r="U86" s="55"/>
      <c r="AC86" s="56"/>
      <c r="AD86" s="56"/>
      <c r="AH86" s="63"/>
      <c r="AI86" s="63"/>
      <c r="AJ86" s="63"/>
    </row>
    <row r="87" spans="1:36" ht="11.25" customHeight="1">
      <c r="A87" s="55"/>
      <c r="H87" s="56"/>
      <c r="I87" s="56"/>
      <c r="J87" s="56"/>
      <c r="K87" s="56"/>
      <c r="L87" s="56"/>
      <c r="M87" s="55"/>
      <c r="N87" s="57"/>
      <c r="O87" s="57"/>
      <c r="P87" s="58"/>
      <c r="R87" s="56"/>
      <c r="S87" s="55"/>
      <c r="T87" s="55"/>
      <c r="U87" s="55"/>
      <c r="AC87" s="56"/>
      <c r="AD87" s="56"/>
      <c r="AH87" s="63"/>
      <c r="AI87" s="63"/>
      <c r="AJ87" s="63"/>
    </row>
    <row r="88" spans="1:36" ht="11.25" customHeight="1">
      <c r="A88" s="55"/>
      <c r="H88" s="56"/>
      <c r="I88" s="56"/>
      <c r="J88" s="56"/>
      <c r="K88" s="56"/>
      <c r="L88" s="56"/>
      <c r="M88" s="55"/>
      <c r="N88" s="57"/>
      <c r="O88" s="57"/>
      <c r="P88" s="58"/>
      <c r="R88" s="56"/>
      <c r="S88" s="55"/>
      <c r="T88" s="55"/>
      <c r="U88" s="55"/>
      <c r="AC88" s="56"/>
      <c r="AD88" s="56"/>
      <c r="AH88" s="63"/>
      <c r="AI88" s="63"/>
      <c r="AJ88" s="63"/>
    </row>
    <row r="89" spans="1:36" ht="11.25" customHeight="1">
      <c r="A89" s="55"/>
      <c r="H89" s="56"/>
      <c r="I89" s="56"/>
      <c r="J89" s="56"/>
      <c r="K89" s="56"/>
      <c r="L89" s="56"/>
      <c r="M89" s="55"/>
      <c r="N89" s="57"/>
      <c r="O89" s="57"/>
      <c r="P89" s="58"/>
      <c r="R89" s="56"/>
      <c r="S89" s="55"/>
      <c r="T89" s="55"/>
      <c r="U89" s="55"/>
      <c r="AC89" s="56"/>
      <c r="AD89" s="56"/>
      <c r="AH89" s="63"/>
      <c r="AI89" s="63"/>
      <c r="AJ89" s="63"/>
    </row>
    <row r="91" spans="14:35" ht="11.25">
      <c r="N91" s="63"/>
      <c r="AD91" s="63">
        <f>SUM(AD4:AD90)</f>
        <v>4097178000</v>
      </c>
      <c r="AH91" s="63">
        <f>SUM(AH4:AH90)</f>
        <v>7435684711977.086</v>
      </c>
      <c r="AI91" s="63"/>
    </row>
    <row r="92" spans="14:35" ht="11.25">
      <c r="N92" s="63"/>
      <c r="AD92" s="63"/>
      <c r="AE92" s="68"/>
      <c r="AH92" s="64">
        <f>+AH91/AD91</f>
        <v>1814.8307718085682</v>
      </c>
      <c r="AI92" s="63"/>
    </row>
    <row r="93" spans="30:31" ht="11.25">
      <c r="AD93" s="63"/>
      <c r="AE93" s="69"/>
    </row>
    <row r="94" spans="30:31" ht="11.25">
      <c r="AD94" s="63"/>
      <c r="AE94" s="69"/>
    </row>
    <row r="96" ht="11.25">
      <c r="AE96" s="63"/>
    </row>
    <row r="97" ht="11.25">
      <c r="AE97" s="63"/>
    </row>
    <row r="99" spans="30:31" ht="11.25">
      <c r="AD99" s="63"/>
      <c r="AE99" s="68"/>
    </row>
    <row r="100" spans="30:31" ht="11.25">
      <c r="AD100" s="63"/>
      <c r="AE100" s="68"/>
    </row>
    <row r="101" spans="30:33" ht="11.25">
      <c r="AD101" s="63"/>
      <c r="AE101" s="58"/>
      <c r="AF101" s="63"/>
      <c r="AG101" s="68"/>
    </row>
    <row r="102" spans="30:33" ht="11.25">
      <c r="AD102" s="63"/>
      <c r="AE102" s="68"/>
      <c r="AF102" s="63"/>
      <c r="AG102" s="68"/>
    </row>
    <row r="103" spans="30:33" ht="11.25">
      <c r="AD103" s="63"/>
      <c r="AE103" s="68"/>
      <c r="AF103" s="63"/>
      <c r="AG103" s="6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6"/>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43.8515625" style="0" bestFit="1" customWidth="1"/>
    <col min="2" max="2" width="9.57421875" style="0" customWidth="1"/>
    <col min="3" max="3" width="5.57421875" style="0" bestFit="1" customWidth="1"/>
    <col min="4" max="5" width="11.00390625" style="0" customWidth="1"/>
    <col min="6" max="6" width="13.8515625" style="0" bestFit="1" customWidth="1"/>
    <col min="7" max="7" width="17.00390625" style="0" bestFit="1" customWidth="1"/>
    <col min="8" max="8" width="18.28125" style="0" bestFit="1" customWidth="1"/>
    <col min="9" max="9" width="18.00390625" style="0" bestFit="1" customWidth="1"/>
    <col min="10" max="10" width="19.140625" style="0" bestFit="1" customWidth="1"/>
    <col min="11" max="11" width="18.8515625" style="0" bestFit="1" customWidth="1"/>
    <col min="12" max="12" width="5.57421875" style="0" bestFit="1" customWidth="1"/>
    <col min="13" max="13" width="12.00390625" style="0" customWidth="1"/>
    <col min="14" max="14" width="10.7109375" style="0" bestFit="1" customWidth="1"/>
    <col min="15" max="15" width="16.421875" style="0" bestFit="1" customWidth="1"/>
    <col min="16" max="16" width="14.140625" style="0" bestFit="1" customWidth="1"/>
    <col min="17" max="17" width="13.57421875" style="0" bestFit="1" customWidth="1"/>
    <col min="18" max="18" width="17.00390625" style="0" bestFit="1" customWidth="1"/>
    <col min="19" max="19" width="11.8515625" style="0" bestFit="1" customWidth="1"/>
    <col min="20" max="20" width="13.28125" style="0" bestFit="1" customWidth="1"/>
    <col min="21" max="21" width="19.421875" style="0" bestFit="1" customWidth="1"/>
    <col min="22" max="22" width="12.140625" style="0" bestFit="1" customWidth="1"/>
    <col min="23" max="23" width="10.140625" style="0" bestFit="1" customWidth="1"/>
    <col min="24" max="24" width="11.7109375" style="0" bestFit="1" customWidth="1"/>
    <col min="25" max="25" width="6.8515625" style="0" customWidth="1"/>
    <col min="26" max="26" width="9.140625" style="0" bestFit="1" customWidth="1"/>
    <col min="27" max="27" width="9.00390625" style="0" bestFit="1" customWidth="1"/>
    <col min="28" max="28" width="4.7109375" style="0" customWidth="1"/>
    <col min="29" max="29" width="13.7109375" style="0" bestFit="1" customWidth="1"/>
    <col min="30" max="30" width="16.421875" style="0" bestFit="1" customWidth="1"/>
    <col min="31" max="31" width="20.140625" style="0" bestFit="1" customWidth="1"/>
    <col min="32" max="32" width="13.28125" style="0" bestFit="1" customWidth="1"/>
    <col min="33" max="33" width="13.421875" style="0" bestFit="1" customWidth="1"/>
    <col min="34" max="34" width="18.00390625" style="0" bestFit="1" customWidth="1"/>
    <col min="35" max="35" width="20.57421875" style="0" bestFit="1" customWidth="1"/>
    <col min="36" max="36" width="11.57421875" style="0" customWidth="1"/>
    <col min="37" max="37" width="6.57421875" style="0" bestFit="1" customWidth="1"/>
  </cols>
  <sheetData>
    <row r="1" spans="1:37" ht="12.75">
      <c r="A1" s="72" t="s">
        <v>66</v>
      </c>
      <c r="B1" s="72" t="s">
        <v>67</v>
      </c>
      <c r="C1" s="72" t="s">
        <v>68</v>
      </c>
      <c r="D1" s="72" t="s">
        <v>69</v>
      </c>
      <c r="E1" s="72" t="s">
        <v>70</v>
      </c>
      <c r="F1" s="72" t="s">
        <v>71</v>
      </c>
      <c r="G1" s="72" t="s">
        <v>72</v>
      </c>
      <c r="H1" s="72" t="s">
        <v>73</v>
      </c>
      <c r="I1" s="72" t="s">
        <v>74</v>
      </c>
      <c r="J1" s="72" t="s">
        <v>75</v>
      </c>
      <c r="K1" s="72" t="s">
        <v>76</v>
      </c>
      <c r="L1" s="72" t="s">
        <v>77</v>
      </c>
      <c r="M1" s="72" t="s">
        <v>78</v>
      </c>
      <c r="N1" s="72" t="s">
        <v>79</v>
      </c>
      <c r="O1" s="72" t="s">
        <v>80</v>
      </c>
      <c r="P1" s="72" t="s">
        <v>81</v>
      </c>
      <c r="Q1" s="72" t="s">
        <v>82</v>
      </c>
      <c r="R1" s="72" t="s">
        <v>83</v>
      </c>
      <c r="S1" s="72" t="s">
        <v>84</v>
      </c>
      <c r="T1" s="72" t="s">
        <v>85</v>
      </c>
      <c r="U1" s="72" t="s">
        <v>86</v>
      </c>
      <c r="V1" s="72" t="s">
        <v>87</v>
      </c>
      <c r="W1" s="72" t="s">
        <v>88</v>
      </c>
      <c r="X1" s="72" t="s">
        <v>89</v>
      </c>
      <c r="Y1" s="72" t="s">
        <v>90</v>
      </c>
      <c r="Z1" s="72" t="s">
        <v>91</v>
      </c>
      <c r="AA1" s="72" t="s">
        <v>92</v>
      </c>
      <c r="AB1" s="72" t="s">
        <v>93</v>
      </c>
      <c r="AC1" s="72" t="s">
        <v>94</v>
      </c>
      <c r="AD1" s="72" t="s">
        <v>95</v>
      </c>
      <c r="AE1" s="72" t="s">
        <v>96</v>
      </c>
      <c r="AF1" s="72" t="s">
        <v>97</v>
      </c>
      <c r="AG1" s="72" t="s">
        <v>98</v>
      </c>
      <c r="AH1" s="72" t="s">
        <v>99</v>
      </c>
      <c r="AI1" s="72" t="s">
        <v>100</v>
      </c>
      <c r="AJ1" s="72" t="s">
        <v>101</v>
      </c>
      <c r="AK1" s="72" t="s">
        <v>102</v>
      </c>
    </row>
    <row r="2" spans="1:37" ht="12.75" customHeight="1" thickBot="1">
      <c r="A2" s="73" t="s">
        <v>14</v>
      </c>
      <c r="B2" s="83">
        <v>42825</v>
      </c>
      <c r="C2" s="74" t="s">
        <v>103</v>
      </c>
      <c r="D2" s="75">
        <v>4123958356.18</v>
      </c>
      <c r="E2" s="76">
        <v>4157157965.29</v>
      </c>
      <c r="F2" s="77">
        <v>1385719.321763</v>
      </c>
      <c r="G2" s="76">
        <v>3000</v>
      </c>
      <c r="H2" s="76">
        <v>0</v>
      </c>
      <c r="I2" s="76">
        <v>0</v>
      </c>
      <c r="J2" s="76">
        <v>0</v>
      </c>
      <c r="K2" s="76">
        <v>0</v>
      </c>
      <c r="L2" s="76">
        <v>0</v>
      </c>
      <c r="M2" s="76">
        <v>40448297.62</v>
      </c>
      <c r="N2" s="76">
        <v>0</v>
      </c>
      <c r="O2" s="78">
        <v>0</v>
      </c>
      <c r="P2" s="76">
        <v>0</v>
      </c>
      <c r="Q2" s="76">
        <v>-2013071.5</v>
      </c>
      <c r="R2" s="76">
        <v>-4089704.04</v>
      </c>
      <c r="S2" s="76">
        <v>-613454.19</v>
      </c>
      <c r="T2" s="78">
        <v>-9583</v>
      </c>
      <c r="U2" s="78">
        <v>0</v>
      </c>
      <c r="V2" s="78">
        <v>-3638.11</v>
      </c>
      <c r="W2" s="78">
        <v>-316250</v>
      </c>
      <c r="X2" s="78">
        <v>-84287</v>
      </c>
      <c r="Y2" s="76">
        <v>-47997</v>
      </c>
      <c r="Z2" s="78">
        <v>0</v>
      </c>
      <c r="AA2" s="78">
        <v>0</v>
      </c>
      <c r="AB2" s="78">
        <v>0</v>
      </c>
      <c r="AC2" s="78">
        <v>0</v>
      </c>
      <c r="AD2" s="78">
        <v>-70703.67</v>
      </c>
      <c r="AE2" s="78">
        <v>0</v>
      </c>
      <c r="AF2" s="78">
        <v>0</v>
      </c>
      <c r="AG2" s="78">
        <v>0</v>
      </c>
      <c r="AH2" s="78">
        <v>0</v>
      </c>
      <c r="AI2" s="78">
        <v>0</v>
      </c>
      <c r="AJ2" s="76">
        <v>-5235617.01</v>
      </c>
      <c r="AK2" s="78">
        <v>0</v>
      </c>
    </row>
    <row r="3" spans="1:37" ht="12.75" customHeight="1" thickBot="1">
      <c r="A3" s="79" t="s">
        <v>14</v>
      </c>
      <c r="B3" s="84">
        <v>42825</v>
      </c>
      <c r="C3" s="79" t="s">
        <v>6</v>
      </c>
      <c r="D3" s="80">
        <v>4123958356.18</v>
      </c>
      <c r="E3" s="80">
        <v>4157157965.29</v>
      </c>
      <c r="F3" s="81">
        <v>1385719.321763</v>
      </c>
      <c r="G3" s="80">
        <v>3000</v>
      </c>
      <c r="H3" s="80">
        <v>0</v>
      </c>
      <c r="I3" s="80">
        <v>0</v>
      </c>
      <c r="J3" s="80">
        <v>0</v>
      </c>
      <c r="K3" s="80">
        <v>0</v>
      </c>
      <c r="L3" s="80">
        <v>0</v>
      </c>
      <c r="M3" s="80">
        <v>40448297.62</v>
      </c>
      <c r="N3" s="80">
        <v>0</v>
      </c>
      <c r="O3" s="82">
        <v>0</v>
      </c>
      <c r="P3" s="80">
        <v>0</v>
      </c>
      <c r="Q3" s="80">
        <v>-2013071.5</v>
      </c>
      <c r="R3" s="80">
        <v>-4089704.04</v>
      </c>
      <c r="S3" s="80">
        <v>-613454.19</v>
      </c>
      <c r="T3" s="82">
        <v>-9583</v>
      </c>
      <c r="U3" s="82">
        <v>0</v>
      </c>
      <c r="V3" s="82">
        <v>-3638.11</v>
      </c>
      <c r="W3" s="82">
        <v>-316250</v>
      </c>
      <c r="X3" s="82">
        <v>-84287</v>
      </c>
      <c r="Y3" s="80">
        <v>-47997</v>
      </c>
      <c r="Z3" s="82">
        <v>0</v>
      </c>
      <c r="AA3" s="82">
        <v>0</v>
      </c>
      <c r="AB3" s="82">
        <v>0</v>
      </c>
      <c r="AC3" s="82">
        <v>0</v>
      </c>
      <c r="AD3" s="82">
        <v>-70703.67</v>
      </c>
      <c r="AE3" s="82">
        <v>0</v>
      </c>
      <c r="AF3" s="82">
        <v>0</v>
      </c>
      <c r="AG3" s="82">
        <v>0</v>
      </c>
      <c r="AH3" s="82">
        <v>0</v>
      </c>
      <c r="AI3" s="82">
        <v>0</v>
      </c>
      <c r="AJ3" s="80">
        <v>-5235617.01</v>
      </c>
      <c r="AK3" s="82">
        <v>0</v>
      </c>
    </row>
    <row r="4" spans="2:37" ht="12.75" customHeight="1">
      <c r="B4" s="59"/>
      <c r="D4" s="70"/>
      <c r="E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row>
    <row r="5" ht="12.75">
      <c r="F5" s="60"/>
    </row>
    <row r="6" ht="12.75">
      <c r="F6" s="6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mw43991</dc:creator>
  <cp:keywords/>
  <dc:description/>
  <cp:lastModifiedBy>Radhika</cp:lastModifiedBy>
  <cp:lastPrinted>2014-04-04T13:13:29Z</cp:lastPrinted>
  <dcterms:created xsi:type="dcterms:W3CDTF">2013-04-08T06:40:09Z</dcterms:created>
  <dcterms:modified xsi:type="dcterms:W3CDTF">2019-10-14T12:26:43Z</dcterms:modified>
  <cp:category/>
  <cp:version/>
  <cp:contentType/>
  <cp:contentStatus/>
</cp:coreProperties>
</file>