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7" i="1"/>
  <c r="F28" i="1" s="1"/>
  <c r="E25" i="1"/>
  <c r="E31" i="1" s="1"/>
  <c r="F24" i="1"/>
  <c r="F23" i="1"/>
  <c r="F22" i="1"/>
  <c r="F21" i="1"/>
  <c r="F20" i="1"/>
  <c r="F19" i="1"/>
  <c r="A19" i="1"/>
  <c r="A20" i="1" s="1"/>
  <c r="A21" i="1" s="1"/>
  <c r="A22" i="1" s="1"/>
  <c r="A23" i="1" s="1"/>
  <c r="A24" i="1" s="1"/>
  <c r="F18" i="1"/>
  <c r="F25" i="1" s="1"/>
  <c r="F14" i="1"/>
  <c r="E14" i="1"/>
  <c r="F13" i="1"/>
  <c r="F12" i="1"/>
  <c r="F9" i="1"/>
  <c r="E9" i="1"/>
  <c r="B2" i="1"/>
  <c r="E32" i="1" l="1"/>
  <c r="F31" i="1"/>
  <c r="F32" i="1" s="1"/>
  <c r="F33" i="1" s="1"/>
</calcChain>
</file>

<file path=xl/sharedStrings.xml><?xml version="1.0" encoding="utf-8"?>
<sst xmlns="http://schemas.openxmlformats.org/spreadsheetml/2006/main" count="52" uniqueCount="45">
  <si>
    <t>IIFCL MF INFRASTRUCTURE DEBT FUND SR - II</t>
  </si>
  <si>
    <t xml:space="preserve">  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</si>
  <si>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</si>
  <si>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</si>
  <si>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</si>
  <si>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</si>
  <si>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</si>
  <si>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</si>
  <si>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</si>
  <si>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</si>
  <si>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</si>
  <si>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Commercial Paper</t>
  </si>
  <si>
    <t>Total</t>
  </si>
  <si>
    <t>Treasury Bill</t>
  </si>
  <si>
    <t>364 DAYS TBILL 17DEC2020</t>
  </si>
  <si>
    <t>IN002019Z396</t>
  </si>
  <si>
    <t>SOV</t>
  </si>
  <si>
    <t>182 DAYS T-BILL 17DEC20</t>
  </si>
  <si>
    <t>IN002020Y116</t>
  </si>
  <si>
    <t>BONDS &amp; NCDs</t>
  </si>
  <si>
    <t>Listed / awaiting listing on the stock exchanges</t>
  </si>
  <si>
    <t>Green Infra Wind Energy Limited</t>
  </si>
  <si>
    <t>INE477K07018</t>
  </si>
  <si>
    <t>CRISIL AA</t>
  </si>
  <si>
    <t>NIIF Infrastructure Finance Limted</t>
  </si>
  <si>
    <t>INE246R07418</t>
  </si>
  <si>
    <t>ICRA AAA</t>
  </si>
  <si>
    <t>Feedback Infra Private Limited</t>
  </si>
  <si>
    <t>INE563M07011</t>
  </si>
  <si>
    <t>CARE D</t>
  </si>
  <si>
    <t>SP Jammu Udhampur Highway Limited</t>
  </si>
  <si>
    <t>INE923L07241</t>
  </si>
  <si>
    <t>ICRA AA+</t>
  </si>
  <si>
    <t>Darbhanga Motihari Transmission Company Limited</t>
  </si>
  <si>
    <t>INE732Q07AL0</t>
  </si>
  <si>
    <t>CARE AAA</t>
  </si>
  <si>
    <t>INE732Q07AM8</t>
  </si>
  <si>
    <t>IL&amp;FS Transportation Networks Limited</t>
  </si>
  <si>
    <t>INE975G08223</t>
  </si>
  <si>
    <t>ICRA D</t>
  </si>
  <si>
    <t>Fixed Deposit</t>
  </si>
  <si>
    <t>Unrated</t>
  </si>
  <si>
    <t>Cash &amp; Cash Equivalents</t>
  </si>
  <si>
    <t>Net Receivable/Payable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</si>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</sst>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14" fontId="3" fillId="0" borderId="4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left"/>
    </xf>
    <xf numFmtId="165" fontId="3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10" fontId="6" fillId="0" borderId="5" xfId="2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Fill="1" applyBorder="1"/>
    <xf numFmtId="0" fontId="6" fillId="0" borderId="4" xfId="0" applyFont="1" applyFill="1" applyBorder="1" applyAlignment="1">
      <alignment horizontal="center"/>
    </xf>
    <xf numFmtId="14" fontId="3" fillId="0" borderId="5" xfId="0" applyNumberFormat="1" applyFont="1" applyFill="1" applyBorder="1" applyAlignment="1"/>
    <xf numFmtId="14" fontId="3" fillId="0" borderId="5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2" borderId="4" xfId="0" applyFont="1" applyFill="1" applyBorder="1" applyAlignment="1">
      <alignment horizontal="center" vertical="top" wrapText="1"/>
    </xf>
    <xf numFmtId="166" fontId="7" fillId="2" borderId="5" xfId="1" applyNumberFormat="1" applyFont="1" applyFill="1" applyBorder="1" applyAlignment="1">
      <alignment horizontal="center" vertical="top" wrapText="1"/>
    </xf>
    <xf numFmtId="39" fontId="7" fillId="2" borderId="5" xfId="1" applyNumberFormat="1" applyFont="1" applyFill="1" applyBorder="1" applyAlignment="1">
      <alignment horizontal="center" vertical="top" wrapText="1"/>
    </xf>
    <xf numFmtId="10" fontId="7" fillId="2" borderId="5" xfId="2" applyNumberFormat="1" applyFont="1" applyFill="1" applyBorder="1" applyAlignment="1">
      <alignment horizontal="center" vertical="top" wrapText="1"/>
    </xf>
    <xf numFmtId="167" fontId="7" fillId="2" borderId="5" xfId="1" applyNumberFormat="1" applyFont="1" applyFill="1" applyBorder="1" applyAlignment="1">
      <alignment horizontal="center" vertical="top" wrapText="1"/>
    </xf>
    <xf numFmtId="167" fontId="7" fillId="2" borderId="9" xfId="1" applyNumberFormat="1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0" xfId="0" applyBorder="1"/>
    <xf numFmtId="39" fontId="0" fillId="0" borderId="0" xfId="0" applyNumberFormat="1" applyBorder="1"/>
    <xf numFmtId="10" fontId="0" fillId="0" borderId="0" xfId="0" applyNumberFormat="1" applyBorder="1"/>
    <xf numFmtId="167" fontId="0" fillId="0" borderId="0" xfId="0" applyNumberFormat="1" applyBorder="1"/>
    <xf numFmtId="0" fontId="0" fillId="0" borderId="9" xfId="0" applyFill="1" applyBorder="1"/>
    <xf numFmtId="0" fontId="8" fillId="0" borderId="0" xfId="0" applyFont="1" applyBorder="1"/>
    <xf numFmtId="0" fontId="9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39" fontId="0" fillId="0" borderId="0" xfId="0" applyNumberFormat="1" applyFill="1" applyBorder="1"/>
    <xf numFmtId="10" fontId="0" fillId="0" borderId="0" xfId="0" applyNumberFormat="1" applyFont="1" applyFill="1" applyBorder="1"/>
    <xf numFmtId="167" fontId="0" fillId="0" borderId="0" xfId="0" applyNumberFormat="1" applyFill="1" applyBorder="1"/>
    <xf numFmtId="0" fontId="10" fillId="3" borderId="0" xfId="0" applyFont="1" applyFill="1" applyBorder="1"/>
    <xf numFmtId="39" fontId="10" fillId="3" borderId="0" xfId="0" applyNumberFormat="1" applyFont="1" applyFill="1" applyBorder="1"/>
    <xf numFmtId="10" fontId="10" fillId="3" borderId="0" xfId="0" applyNumberFormat="1" applyFont="1" applyFill="1" applyBorder="1"/>
    <xf numFmtId="167" fontId="10" fillId="3" borderId="0" xfId="0" applyNumberFormat="1" applyFont="1" applyFill="1" applyBorder="1"/>
    <xf numFmtId="167" fontId="10" fillId="3" borderId="9" xfId="0" applyNumberFormat="1" applyFont="1" applyFill="1" applyBorder="1"/>
    <xf numFmtId="0" fontId="0" fillId="0" borderId="10" xfId="0" applyFill="1" applyBorder="1"/>
    <xf numFmtId="0" fontId="10" fillId="0" borderId="0" xfId="0" applyFont="1" applyFill="1" applyBorder="1"/>
    <xf numFmtId="39" fontId="10" fillId="0" borderId="0" xfId="0" applyNumberFormat="1" applyFont="1" applyFill="1" applyBorder="1"/>
    <xf numFmtId="10" fontId="10" fillId="0" borderId="0" xfId="0" applyNumberFormat="1" applyFont="1" applyFill="1" applyBorder="1"/>
    <xf numFmtId="167" fontId="10" fillId="0" borderId="0" xfId="0" applyNumberFormat="1" applyFont="1" applyFill="1" applyBorder="1"/>
    <xf numFmtId="0" fontId="11" fillId="0" borderId="0" xfId="0" applyFont="1" applyFill="1" applyBorder="1"/>
    <xf numFmtId="39" fontId="11" fillId="0" borderId="0" xfId="0" applyNumberFormat="1" applyFont="1" applyFill="1" applyBorder="1"/>
    <xf numFmtId="167" fontId="0" fillId="0" borderId="0" xfId="0" applyNumberFormat="1" applyFont="1" applyFill="1" applyBorder="1"/>
    <xf numFmtId="10" fontId="0" fillId="0" borderId="9" xfId="0" applyNumberFormat="1" applyFont="1" applyFill="1" applyBorder="1"/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0" fontId="0" fillId="0" borderId="0" xfId="0" applyNumberFormat="1"/>
    <xf numFmtId="10" fontId="0" fillId="0" borderId="0" xfId="0" applyNumberFormat="1" applyFont="1" applyFill="1"/>
    <xf numFmtId="0" fontId="0" fillId="0" borderId="0" xfId="0" applyFont="1"/>
    <xf numFmtId="10" fontId="0" fillId="0" borderId="0" xfId="0" applyNumberFormat="1" applyFont="1"/>
    <xf numFmtId="10" fontId="10" fillId="3" borderId="0" xfId="2" applyNumberFormat="1" applyFont="1" applyFill="1" applyBorder="1"/>
    <xf numFmtId="164" fontId="0" fillId="0" borderId="9" xfId="1" applyFont="1" applyFill="1" applyBorder="1"/>
    <xf numFmtId="164" fontId="0" fillId="0" borderId="0" xfId="1" applyFont="1" applyFill="1"/>
    <xf numFmtId="39" fontId="0" fillId="0" borderId="0" xfId="0" applyNumberFormat="1" applyFont="1"/>
    <xf numFmtId="167" fontId="0" fillId="0" borderId="0" xfId="0" applyNumberFormat="1" applyFont="1"/>
    <xf numFmtId="0" fontId="8" fillId="0" borderId="0" xfId="0" applyFont="1" applyFill="1" applyBorder="1"/>
    <xf numFmtId="0" fontId="0" fillId="0" borderId="0" xfId="0" applyFont="1" applyFill="1"/>
    <xf numFmtId="4" fontId="0" fillId="0" borderId="0" xfId="0" applyNumberFormat="1" applyBorder="1"/>
    <xf numFmtId="4" fontId="10" fillId="3" borderId="0" xfId="0" applyNumberFormat="1" applyFont="1" applyFill="1" applyBorder="1"/>
    <xf numFmtId="0" fontId="0" fillId="0" borderId="11" xfId="0" applyBorder="1"/>
    <xf numFmtId="0" fontId="12" fillId="2" borderId="12" xfId="0" applyFont="1" applyFill="1" applyBorder="1"/>
    <xf numFmtId="4" fontId="12" fillId="2" borderId="12" xfId="0" applyNumberFormat="1" applyFont="1" applyFill="1" applyBorder="1"/>
    <xf numFmtId="10" fontId="12" fillId="2" borderId="12" xfId="0" applyNumberFormat="1" applyFont="1" applyFill="1" applyBorder="1"/>
    <xf numFmtId="167" fontId="12" fillId="2" borderId="12" xfId="0" applyNumberFormat="1" applyFont="1" applyFill="1" applyBorder="1"/>
    <xf numFmtId="167" fontId="12" fillId="2" borderId="13" xfId="0" applyNumberFormat="1" applyFont="1" applyFill="1" applyBorder="1"/>
    <xf numFmtId="4" fontId="0" fillId="0" borderId="0" xfId="0" applyNumberFormat="1" applyFill="1"/>
    <xf numFmtId="39" fontId="0" fillId="0" borderId="0" xfId="0" applyNumberFormat="1"/>
    <xf numFmtId="4" fontId="0" fillId="0" borderId="0" xfId="0" applyNumberFormat="1"/>
    <xf numFmtId="0" fontId="8" fillId="0" borderId="0" xfId="0" applyFont="1"/>
    <xf numFmtId="15" fontId="0" fillId="0" borderId="0" xfId="0" applyNumberFormat="1" applyFill="1"/>
    <xf numFmtId="39" fontId="0" fillId="0" borderId="0" xfId="0" applyNumberFormat="1" applyFill="1"/>
    <xf numFmtId="168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jeev/AppData/Local/Microsoft/Windows/INetCache/Content.Outlook/C5L7JJXL/IIFCL_FactSheet_15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  <sheetName val="Series II"/>
    </sheetNames>
    <sheetDataSet>
      <sheetData sheetId="0">
        <row r="2">
          <cell r="B2" t="str">
            <v>Portfolio as on November 15, 2020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P20" sqref="P20"/>
    </sheetView>
  </sheetViews>
  <sheetFormatPr defaultColWidth="9.140625" defaultRowHeight="15" x14ac:dyDescent="0.25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1" customWidth="1"/>
    <col min="10" max="10" width="17.42578125" bestFit="1" customWidth="1"/>
    <col min="11" max="11" width="8" bestFit="1" customWidth="1"/>
  </cols>
  <sheetData>
    <row r="1" spans="1:14" ht="18.75" customHeight="1" x14ac:dyDescent="0.25">
      <c r="A1" s="74" t="s">
        <v>0</v>
      </c>
      <c r="B1" s="75"/>
      <c r="C1" s="75"/>
      <c r="D1" s="75"/>
      <c r="E1" s="75"/>
      <c r="F1" s="75"/>
      <c r="G1" s="75"/>
      <c r="H1" s="76"/>
    </row>
    <row r="2" spans="1:14" x14ac:dyDescent="0.25">
      <c r="A2" s="2" t="s">
        <v>1</v>
      </c>
      <c r="B2" s="3" t="str">
        <f>'[1]Series I'!B2</f>
        <v>Portfolio as on November 15, 2020</v>
      </c>
      <c r="C2" s="3"/>
      <c r="D2" s="4"/>
      <c r="E2" s="5"/>
      <c r="F2" s="6"/>
      <c r="G2" s="7"/>
      <c r="H2" s="8"/>
    </row>
    <row r="3" spans="1:14" ht="15.75" customHeight="1" x14ac:dyDescent="0.25">
      <c r="A3" s="9"/>
      <c r="B3" s="10"/>
      <c r="C3" s="10"/>
      <c r="D3" s="11"/>
      <c r="E3" s="5"/>
      <c r="F3" s="6"/>
      <c r="G3" s="7"/>
      <c r="H3" s="12"/>
    </row>
    <row r="4" spans="1:14" ht="25.5" x14ac:dyDescent="0.25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</row>
    <row r="5" spans="1:14" ht="12.75" customHeight="1" x14ac:dyDescent="0.25">
      <c r="A5" s="19"/>
      <c r="B5" s="20"/>
      <c r="C5" s="20"/>
      <c r="D5" s="20"/>
      <c r="E5" s="21"/>
      <c r="F5" s="22"/>
      <c r="G5" s="23"/>
      <c r="H5" s="24"/>
    </row>
    <row r="6" spans="1:14" ht="12.75" customHeight="1" x14ac:dyDescent="0.25">
      <c r="A6" s="19"/>
      <c r="B6" s="25" t="s">
        <v>10</v>
      </c>
      <c r="C6" s="20"/>
      <c r="D6" s="20"/>
      <c r="E6" s="21"/>
      <c r="F6" s="22"/>
      <c r="G6" s="23"/>
      <c r="H6" s="24"/>
    </row>
    <row r="7" spans="1:14" ht="12.75" customHeight="1" x14ac:dyDescent="0.3">
      <c r="A7" s="19"/>
      <c r="B7" s="26" t="s">
        <v>11</v>
      </c>
      <c r="C7" s="20"/>
      <c r="D7" s="20"/>
      <c r="E7" s="21"/>
      <c r="F7" s="22"/>
      <c r="G7" s="23"/>
      <c r="H7" s="24"/>
    </row>
    <row r="8" spans="1:14" ht="12.75" customHeight="1" x14ac:dyDescent="0.25">
      <c r="A8" s="19"/>
      <c r="B8" s="27"/>
      <c r="C8" s="28"/>
      <c r="D8" s="28"/>
      <c r="E8" s="29"/>
      <c r="F8" s="30"/>
      <c r="G8" s="31"/>
      <c r="H8" s="24"/>
    </row>
    <row r="9" spans="1:14" ht="12.75" customHeight="1" x14ac:dyDescent="0.25">
      <c r="A9" s="19"/>
      <c r="B9" s="32" t="s">
        <v>12</v>
      </c>
      <c r="C9" s="32"/>
      <c r="D9" s="32"/>
      <c r="E9" s="33">
        <f>SUM(E8:E8)</f>
        <v>0</v>
      </c>
      <c r="F9" s="34">
        <f>SUM(F8:F8)</f>
        <v>0</v>
      </c>
      <c r="G9" s="35"/>
      <c r="H9" s="36"/>
    </row>
    <row r="10" spans="1:14" s="1" customFormat="1" ht="12.75" customHeight="1" x14ac:dyDescent="0.25">
      <c r="A10" s="37"/>
      <c r="B10" s="38"/>
      <c r="C10" s="38"/>
      <c r="D10" s="38"/>
      <c r="E10" s="39"/>
      <c r="F10" s="40"/>
      <c r="G10" s="41"/>
      <c r="H10" s="24"/>
    </row>
    <row r="11" spans="1:14" s="1" customFormat="1" ht="12.75" customHeight="1" x14ac:dyDescent="0.25">
      <c r="A11" s="37"/>
      <c r="B11" s="25" t="s">
        <v>13</v>
      </c>
      <c r="C11" s="38"/>
      <c r="D11" s="38"/>
      <c r="E11" s="39"/>
      <c r="F11" s="40"/>
      <c r="G11" s="41"/>
      <c r="H11" s="24"/>
    </row>
    <row r="12" spans="1:14" s="1" customFormat="1" ht="12.75" customHeight="1" x14ac:dyDescent="0.25">
      <c r="A12" s="37">
        <v>1</v>
      </c>
      <c r="B12" s="42" t="s">
        <v>14</v>
      </c>
      <c r="C12" s="42" t="s">
        <v>15</v>
      </c>
      <c r="D12" s="42" t="s">
        <v>16</v>
      </c>
      <c r="E12" s="43">
        <v>959.65979249999998</v>
      </c>
      <c r="F12" s="30">
        <f>+E12/$E$33</f>
        <v>5.5879998007511672E-2</v>
      </c>
      <c r="G12" s="44">
        <v>44182</v>
      </c>
      <c r="H12" s="45">
        <v>0.03</v>
      </c>
    </row>
    <row r="13" spans="1:14" s="1" customFormat="1" ht="12.75" customHeight="1" x14ac:dyDescent="0.25">
      <c r="A13" s="19">
        <v>2</v>
      </c>
      <c r="B13" s="42" t="s">
        <v>17</v>
      </c>
      <c r="C13" s="42" t="s">
        <v>18</v>
      </c>
      <c r="D13" s="42" t="s">
        <v>16</v>
      </c>
      <c r="E13" s="43">
        <v>169.68176579999999</v>
      </c>
      <c r="F13" s="30">
        <f>+E13/$E$33</f>
        <v>9.8803938738686523E-3</v>
      </c>
      <c r="G13" s="44">
        <v>44182</v>
      </c>
      <c r="H13" s="45">
        <v>0.03</v>
      </c>
    </row>
    <row r="14" spans="1:14" s="1" customFormat="1" ht="12.75" customHeight="1" x14ac:dyDescent="0.25">
      <c r="A14" s="37"/>
      <c r="B14" s="32" t="s">
        <v>12</v>
      </c>
      <c r="C14" s="32"/>
      <c r="D14" s="32"/>
      <c r="E14" s="33">
        <f>SUM(E12:E13)</f>
        <v>1129.3415583000001</v>
      </c>
      <c r="F14" s="34">
        <f>SUM(F12:F13)</f>
        <v>6.5760391881380331E-2</v>
      </c>
      <c r="G14" s="35"/>
      <c r="H14" s="36"/>
    </row>
    <row r="15" spans="1:14" ht="12.75" customHeight="1" x14ac:dyDescent="0.25">
      <c r="A15" s="19"/>
      <c r="B15" s="20"/>
      <c r="C15" s="20"/>
      <c r="D15" s="20"/>
      <c r="E15" s="21"/>
      <c r="F15" s="22"/>
      <c r="G15" s="23"/>
      <c r="H15" s="24"/>
      <c r="J15" s="46"/>
      <c r="K15" s="47"/>
      <c r="N15" s="48"/>
    </row>
    <row r="16" spans="1:14" ht="12.75" customHeight="1" x14ac:dyDescent="0.25">
      <c r="A16" s="19"/>
      <c r="B16" s="25" t="s">
        <v>19</v>
      </c>
      <c r="C16" s="20"/>
      <c r="D16" s="20"/>
      <c r="E16" s="21"/>
      <c r="F16" s="22"/>
      <c r="G16" s="23"/>
      <c r="H16" s="24"/>
      <c r="K16" s="49"/>
      <c r="N16" s="48"/>
    </row>
    <row r="17" spans="1:14" ht="12.75" customHeight="1" x14ac:dyDescent="0.25">
      <c r="A17" s="19"/>
      <c r="B17" s="25" t="s">
        <v>20</v>
      </c>
      <c r="C17" s="20"/>
      <c r="D17" s="20"/>
      <c r="E17" s="21"/>
      <c r="F17" s="22"/>
      <c r="G17" s="23"/>
      <c r="H17" s="24"/>
      <c r="K17" s="49"/>
      <c r="N17" s="48"/>
    </row>
    <row r="18" spans="1:14" ht="12.75" customHeight="1" x14ac:dyDescent="0.25">
      <c r="A18" s="19">
        <v>3</v>
      </c>
      <c r="B18" s="27" t="s">
        <v>21</v>
      </c>
      <c r="C18" s="27" t="s">
        <v>22</v>
      </c>
      <c r="D18" s="27" t="s">
        <v>23</v>
      </c>
      <c r="E18" s="43">
        <v>5930.3220000000001</v>
      </c>
      <c r="F18" s="30">
        <f t="shared" ref="F18:F24" si="0">+E18/$E$33</f>
        <v>0.34531652168172156</v>
      </c>
      <c r="G18" s="44">
        <v>45142</v>
      </c>
      <c r="H18" s="45">
        <v>9.5498E-2</v>
      </c>
      <c r="J18" s="48"/>
      <c r="K18" s="49"/>
      <c r="N18" s="48"/>
    </row>
    <row r="19" spans="1:14" ht="12.75" customHeight="1" x14ac:dyDescent="0.25">
      <c r="A19" s="19">
        <f>A18+1</f>
        <v>4</v>
      </c>
      <c r="B19" s="27" t="s">
        <v>24</v>
      </c>
      <c r="C19" s="27" t="s">
        <v>25</v>
      </c>
      <c r="D19" s="27" t="s">
        <v>26</v>
      </c>
      <c r="E19" s="43">
        <v>3644.1055000000001</v>
      </c>
      <c r="F19" s="30">
        <f t="shared" si="0"/>
        <v>0.21219249745650082</v>
      </c>
      <c r="G19" s="44">
        <v>45306</v>
      </c>
      <c r="H19" s="45">
        <v>6.6549999999999998E-2</v>
      </c>
      <c r="K19" s="49"/>
      <c r="N19" s="48"/>
    </row>
    <row r="20" spans="1:14" s="50" customFormat="1" ht="12.75" customHeight="1" x14ac:dyDescent="0.25">
      <c r="A20" s="19">
        <f t="shared" ref="A20:A22" si="1">A19+1</f>
        <v>5</v>
      </c>
      <c r="B20" s="27" t="s">
        <v>27</v>
      </c>
      <c r="C20" s="27" t="s">
        <v>28</v>
      </c>
      <c r="D20" s="27" t="s">
        <v>29</v>
      </c>
      <c r="E20" s="43">
        <v>1500</v>
      </c>
      <c r="F20" s="30">
        <f t="shared" si="0"/>
        <v>8.7343449904167481E-2</v>
      </c>
      <c r="G20" s="44">
        <v>44915</v>
      </c>
      <c r="H20" s="45">
        <v>0</v>
      </c>
      <c r="J20"/>
      <c r="K20" s="49"/>
      <c r="N20" s="51"/>
    </row>
    <row r="21" spans="1:14" ht="12.75" customHeight="1" x14ac:dyDescent="0.25">
      <c r="A21" s="19">
        <f t="shared" si="1"/>
        <v>6</v>
      </c>
      <c r="B21" s="27" t="s">
        <v>30</v>
      </c>
      <c r="C21" s="27" t="s">
        <v>31</v>
      </c>
      <c r="D21" s="27" t="s">
        <v>32</v>
      </c>
      <c r="E21" s="43">
        <v>1013.986</v>
      </c>
      <c r="F21" s="30">
        <f t="shared" si="0"/>
        <v>5.9043356929684779E-2</v>
      </c>
      <c r="G21" s="44">
        <v>46568</v>
      </c>
      <c r="H21" s="45">
        <v>9.06E-2</v>
      </c>
      <c r="J21" s="50"/>
      <c r="K21" s="49"/>
      <c r="N21" s="48"/>
    </row>
    <row r="22" spans="1:14" ht="12.75" customHeight="1" x14ac:dyDescent="0.25">
      <c r="A22" s="19">
        <f t="shared" si="1"/>
        <v>7</v>
      </c>
      <c r="B22" s="27" t="s">
        <v>33</v>
      </c>
      <c r="C22" s="27" t="s">
        <v>34</v>
      </c>
      <c r="D22" s="27" t="s">
        <v>35</v>
      </c>
      <c r="E22" s="43">
        <v>467.36831999999998</v>
      </c>
      <c r="F22" s="30">
        <f t="shared" si="0"/>
        <v>2.721437429647661E-2</v>
      </c>
      <c r="G22" s="44">
        <v>46387</v>
      </c>
      <c r="H22" s="45">
        <v>9.8650000000000002E-2</v>
      </c>
      <c r="J22" s="50"/>
      <c r="K22" s="49"/>
      <c r="N22" s="48"/>
    </row>
    <row r="23" spans="1:14" ht="12.75" customHeight="1" x14ac:dyDescent="0.25">
      <c r="A23" s="19">
        <f>A22+1</f>
        <v>8</v>
      </c>
      <c r="B23" s="27" t="s">
        <v>33</v>
      </c>
      <c r="C23" s="27" t="s">
        <v>36</v>
      </c>
      <c r="D23" s="27" t="s">
        <v>35</v>
      </c>
      <c r="E23" s="43">
        <v>465.85296</v>
      </c>
      <c r="F23" s="30">
        <f t="shared" si="0"/>
        <v>2.7126136449645427E-2</v>
      </c>
      <c r="G23" s="44">
        <v>46477</v>
      </c>
      <c r="H23" s="45">
        <v>9.9049999999999999E-2</v>
      </c>
      <c r="K23" s="49"/>
      <c r="N23" s="48"/>
    </row>
    <row r="24" spans="1:14" ht="12.75" customHeight="1" x14ac:dyDescent="0.25">
      <c r="A24" s="19">
        <f>A23+1</f>
        <v>9</v>
      </c>
      <c r="B24" s="27" t="s">
        <v>37</v>
      </c>
      <c r="C24" s="27" t="s">
        <v>38</v>
      </c>
      <c r="D24" s="27" t="s">
        <v>39</v>
      </c>
      <c r="E24" s="43">
        <v>0</v>
      </c>
      <c r="F24" s="30">
        <f t="shared" si="0"/>
        <v>0</v>
      </c>
      <c r="G24" s="44">
        <v>44666</v>
      </c>
      <c r="H24" s="45">
        <v>0</v>
      </c>
      <c r="K24" s="49"/>
      <c r="N24" s="48"/>
    </row>
    <row r="25" spans="1:14" ht="12.75" customHeight="1" x14ac:dyDescent="0.25">
      <c r="A25" s="19"/>
      <c r="B25" s="32" t="s">
        <v>12</v>
      </c>
      <c r="C25" s="32"/>
      <c r="D25" s="32"/>
      <c r="E25" s="33">
        <f>SUM(E18:E24)</f>
        <v>13021.63478</v>
      </c>
      <c r="F25" s="52">
        <f>SUM(F18:F24)</f>
        <v>0.75823633671819668</v>
      </c>
      <c r="G25" s="35"/>
      <c r="H25" s="36"/>
      <c r="K25" s="49"/>
    </row>
    <row r="26" spans="1:14" ht="12.75" customHeight="1" x14ac:dyDescent="0.25">
      <c r="A26" s="19"/>
      <c r="B26" s="20"/>
      <c r="C26" s="20"/>
      <c r="D26" s="20"/>
      <c r="E26" s="21"/>
      <c r="F26" s="22"/>
      <c r="G26" s="23"/>
      <c r="H26" s="53"/>
      <c r="I26" s="54"/>
      <c r="K26" s="49"/>
      <c r="L26" s="50"/>
      <c r="M26" s="55"/>
      <c r="N26" s="56"/>
    </row>
    <row r="27" spans="1:14" ht="12.75" customHeight="1" x14ac:dyDescent="0.25">
      <c r="A27" s="19"/>
      <c r="B27" s="57" t="s">
        <v>40</v>
      </c>
      <c r="C27" s="57"/>
      <c r="D27" s="28" t="s">
        <v>41</v>
      </c>
      <c r="E27" s="29">
        <v>2707.74</v>
      </c>
      <c r="F27" s="30">
        <f>+E27/$E$33</f>
        <v>0.15766890202900696</v>
      </c>
      <c r="G27" s="31"/>
      <c r="H27" s="53"/>
      <c r="I27" s="54"/>
      <c r="J27" s="48"/>
      <c r="K27" s="49"/>
    </row>
    <row r="28" spans="1:14" ht="12.75" customHeight="1" x14ac:dyDescent="0.25">
      <c r="A28" s="19"/>
      <c r="B28" s="32" t="s">
        <v>12</v>
      </c>
      <c r="C28" s="32"/>
      <c r="D28" s="32"/>
      <c r="E28" s="33">
        <f>+E27</f>
        <v>2707.74</v>
      </c>
      <c r="F28" s="34">
        <f>+F27</f>
        <v>0.15766890202900696</v>
      </c>
      <c r="G28" s="35"/>
      <c r="H28" s="36"/>
      <c r="I28" s="54"/>
      <c r="J28" s="50"/>
      <c r="K28" s="58"/>
    </row>
    <row r="29" spans="1:14" ht="12.75" customHeight="1" x14ac:dyDescent="0.25">
      <c r="A29" s="19"/>
      <c r="B29" s="20"/>
      <c r="C29" s="20"/>
      <c r="D29" s="20"/>
      <c r="E29" s="21"/>
      <c r="F29" s="22"/>
      <c r="G29" s="23"/>
      <c r="H29" s="53"/>
      <c r="I29" s="54"/>
      <c r="J29" s="48"/>
      <c r="K29" s="49"/>
    </row>
    <row r="30" spans="1:14" ht="12.75" customHeight="1" x14ac:dyDescent="0.25">
      <c r="A30" s="19"/>
      <c r="B30" s="25" t="s">
        <v>42</v>
      </c>
      <c r="C30" s="25"/>
      <c r="D30" s="20"/>
      <c r="E30" s="21"/>
      <c r="F30" s="22"/>
      <c r="G30" s="23"/>
      <c r="H30" s="53"/>
      <c r="I30" s="54"/>
      <c r="J30" s="48"/>
      <c r="K30" s="49"/>
    </row>
    <row r="31" spans="1:14" ht="12.75" customHeight="1" x14ac:dyDescent="0.25">
      <c r="A31" s="19"/>
      <c r="B31" s="25" t="s">
        <v>43</v>
      </c>
      <c r="C31" s="25"/>
      <c r="D31" s="20"/>
      <c r="E31" s="59">
        <f>E33-E25-E28-E9-E14</f>
        <v>314.86681699999872</v>
      </c>
      <c r="F31" s="22">
        <f>+E31/$E$33</f>
        <v>1.833436937141604E-2</v>
      </c>
      <c r="G31" s="23"/>
      <c r="H31" s="53"/>
      <c r="I31" s="54"/>
      <c r="J31" s="48"/>
      <c r="K31" s="49"/>
    </row>
    <row r="32" spans="1:14" ht="12.75" customHeight="1" x14ac:dyDescent="0.25">
      <c r="A32" s="19"/>
      <c r="B32" s="32" t="s">
        <v>12</v>
      </c>
      <c r="C32" s="32"/>
      <c r="D32" s="32"/>
      <c r="E32" s="60">
        <f>SUM(E31)</f>
        <v>314.86681699999872</v>
      </c>
      <c r="F32" s="34">
        <f>SUM(F31)</f>
        <v>1.833436937141604E-2</v>
      </c>
      <c r="G32" s="35"/>
      <c r="H32" s="36"/>
      <c r="I32" s="54"/>
      <c r="J32" s="48"/>
      <c r="K32" s="49"/>
    </row>
    <row r="33" spans="1:11" ht="12.75" customHeight="1" thickBot="1" x14ac:dyDescent="0.3">
      <c r="A33" s="61"/>
      <c r="B33" s="62" t="s">
        <v>44</v>
      </c>
      <c r="C33" s="62"/>
      <c r="D33" s="62"/>
      <c r="E33" s="63">
        <v>17173.583155299999</v>
      </c>
      <c r="F33" s="64">
        <f>+F32+F25+F28+F9+F14</f>
        <v>1</v>
      </c>
      <c r="G33" s="65"/>
      <c r="H33" s="66"/>
      <c r="I33" s="67"/>
      <c r="K33" s="49"/>
    </row>
    <row r="34" spans="1:11" ht="12.75" customHeight="1" x14ac:dyDescent="0.25">
      <c r="H34" s="67"/>
      <c r="I34" s="67"/>
      <c r="J34" s="1"/>
      <c r="K34" s="49"/>
    </row>
    <row r="35" spans="1:11" ht="12.75" customHeight="1" x14ac:dyDescent="0.25">
      <c r="F35" s="68"/>
      <c r="H35" s="67"/>
      <c r="I35" s="67"/>
      <c r="J35" s="48"/>
      <c r="K35" s="49"/>
    </row>
    <row r="36" spans="1:11" ht="12.75" customHeight="1" x14ac:dyDescent="0.25">
      <c r="E36" s="69"/>
      <c r="F36" s="48"/>
      <c r="H36" s="67"/>
      <c r="I36" s="67"/>
      <c r="J36" s="48"/>
      <c r="K36" s="49"/>
    </row>
    <row r="37" spans="1:11" ht="12.75" customHeight="1" x14ac:dyDescent="0.25">
      <c r="E37" s="68"/>
      <c r="H37" s="67"/>
      <c r="I37" s="67"/>
      <c r="J37" s="48"/>
      <c r="K37" s="49"/>
    </row>
    <row r="38" spans="1:11" ht="12.75" customHeight="1" x14ac:dyDescent="0.25">
      <c r="B38" s="70"/>
      <c r="C38" s="70"/>
      <c r="E38" s="69"/>
      <c r="H38" s="67"/>
      <c r="I38" s="67"/>
    </row>
    <row r="39" spans="1:11" ht="12.75" customHeight="1" x14ac:dyDescent="0.25">
      <c r="B39" s="70"/>
      <c r="C39" s="70"/>
      <c r="E39" s="69"/>
      <c r="K39" s="48"/>
    </row>
    <row r="40" spans="1:11" ht="12.75" customHeight="1" x14ac:dyDescent="0.25">
      <c r="B40" s="70"/>
      <c r="C40" s="70"/>
      <c r="E40" s="69"/>
    </row>
    <row r="41" spans="1:11" ht="12.75" customHeight="1" x14ac:dyDescent="0.25">
      <c r="B41" s="70"/>
      <c r="C41" s="70"/>
    </row>
    <row r="42" spans="1:11" ht="12.75" customHeight="1" x14ac:dyDescent="0.25">
      <c r="B42" s="70"/>
      <c r="C42" s="70"/>
      <c r="H42" s="71"/>
      <c r="I42" s="71"/>
    </row>
    <row r="43" spans="1:11" ht="12.75" customHeight="1" x14ac:dyDescent="0.25">
      <c r="H43" s="71"/>
      <c r="I43" s="71"/>
    </row>
    <row r="44" spans="1:11" ht="12.75" customHeight="1" x14ac:dyDescent="0.25"/>
    <row r="45" spans="1:11" ht="12.75" customHeight="1" x14ac:dyDescent="0.25"/>
    <row r="46" spans="1:11" ht="12.75" customHeight="1" x14ac:dyDescent="0.25">
      <c r="H46" s="72"/>
      <c r="I46" s="72"/>
    </row>
    <row r="47" spans="1:11" ht="12.75" customHeight="1" x14ac:dyDescent="0.25"/>
    <row r="48" spans="1:11" ht="12.75" customHeight="1" x14ac:dyDescent="0.25"/>
    <row r="49" spans="8:10" ht="12.75" customHeight="1" x14ac:dyDescent="0.25"/>
    <row r="50" spans="8:10" ht="12.75" customHeight="1" x14ac:dyDescent="0.25">
      <c r="H50" s="72"/>
      <c r="I50" s="72"/>
    </row>
    <row r="51" spans="8:10" ht="12.75" customHeight="1" x14ac:dyDescent="0.25">
      <c r="H51" s="73"/>
      <c r="I51" s="73"/>
    </row>
    <row r="52" spans="8:10" ht="12.75" customHeight="1" x14ac:dyDescent="0.25">
      <c r="H52" s="67"/>
      <c r="I52" s="67"/>
    </row>
    <row r="53" spans="8:10" ht="12.75" customHeight="1" x14ac:dyDescent="0.25">
      <c r="H53" s="73"/>
      <c r="I53" s="73"/>
      <c r="J53" s="69"/>
    </row>
    <row r="54" spans="8:10" ht="12.75" customHeight="1" x14ac:dyDescent="0.25"/>
    <row r="55" spans="8:10" ht="12.75" customHeight="1" x14ac:dyDescent="0.25"/>
    <row r="56" spans="8:10" ht="12.75" customHeight="1" x14ac:dyDescent="0.25"/>
    <row r="57" spans="8:10" ht="12.75" customHeight="1" x14ac:dyDescent="0.25"/>
    <row r="58" spans="8:10" ht="12.75" customHeight="1" x14ac:dyDescent="0.25"/>
    <row r="59" spans="8:10" ht="12.75" customHeight="1" x14ac:dyDescent="0.25"/>
    <row r="60" spans="8:10" ht="12.75" customHeight="1" x14ac:dyDescent="0.25"/>
    <row r="61" spans="8:10" ht="12.75" customHeight="1" x14ac:dyDescent="0.25"/>
    <row r="62" spans="8:10" ht="12.75" customHeight="1" x14ac:dyDescent="0.25"/>
    <row r="63" spans="8:10" ht="12.75" customHeight="1" x14ac:dyDescent="0.25"/>
    <row r="64" spans="8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</dc:creator>
  <cp:lastModifiedBy>Radhika</cp:lastModifiedBy>
  <dcterms:created xsi:type="dcterms:W3CDTF">2020-11-20T10:11:53Z</dcterms:created>
  <dcterms:modified xsi:type="dcterms:W3CDTF">2020-11-20T11:05:31Z</dcterms:modified>
</cp:coreProperties>
</file>