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IIFCL MUTUAL FUND  SCHEME-II\FORTNIGHTLY PORTFOLIO STATEMENT NOV,2020 ONWRDS\"/>
    </mc:Choice>
  </mc:AlternateContent>
  <bookViews>
    <workbookView xWindow="0" yWindow="0" windowWidth="19200" windowHeight="9330"/>
  </bookViews>
  <sheets>
    <sheet name="Series II" sheetId="2" r:id="rId1"/>
  </sheets>
  <definedNames>
    <definedName name="_xlnm._FilterDatabase" localSheetId="0" hidden="1">'Series II'!$A$1:$K$91</definedName>
  </definedNames>
  <calcPr calcId="152511"/>
</workbook>
</file>

<file path=xl/calcChain.xml><?xml version="1.0" encoding="utf-8"?>
<calcChain xmlns="http://schemas.openxmlformats.org/spreadsheetml/2006/main">
  <c r="F14" i="2" l="1"/>
  <c r="A24" i="2"/>
  <c r="E19" i="2" l="1"/>
  <c r="F15" i="2"/>
  <c r="F13" i="2"/>
  <c r="A25" i="2"/>
  <c r="F12" i="2" l="1"/>
  <c r="F19" i="2" s="1"/>
  <c r="F27" i="2" l="1"/>
  <c r="E9" i="2" l="1"/>
  <c r="F9" i="2" l="1"/>
  <c r="F29" i="2" l="1"/>
  <c r="F28" i="2"/>
  <c r="F32" i="2" l="1"/>
  <c r="E33" i="2"/>
  <c r="F33" i="2" l="1"/>
  <c r="A26" i="2" l="1"/>
  <c r="A27" i="2" s="1"/>
  <c r="A28" i="2" s="1"/>
  <c r="A29" i="2" s="1"/>
  <c r="E30" i="2" l="1"/>
  <c r="E36" i="2" s="1"/>
  <c r="F36" i="2" s="1"/>
  <c r="F23" i="2"/>
  <c r="F37" i="2" l="1"/>
  <c r="F26" i="2" l="1"/>
  <c r="F24" i="2"/>
  <c r="F25" i="2" l="1"/>
  <c r="F30" i="2" l="1"/>
  <c r="F38" i="2" s="1"/>
  <c r="E37" i="2"/>
</calcChain>
</file>

<file path=xl/sharedStrings.xml><?xml version="1.0" encoding="utf-8"?>
<sst xmlns="http://schemas.openxmlformats.org/spreadsheetml/2006/main" count="59" uniqueCount="50">
  <si>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</si>
  <si>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</si>
  <si>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</si>
  <si>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</si>
  <si>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</si>
  <si>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</si>
  <si>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</si>
  <si>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</si>
  <si>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</si>
  <si>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</si>
  <si>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</si>
  <si>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</si>
  <si>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</si>
  <si>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</si>
  <si>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</si>
  <si>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</si>
  <si>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</si>
  <si>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</si>
  <si>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INE975G08223</t>
  </si>
  <si>
    <t>IL&amp;FS Transportation Networks Limited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</si>
  <si>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</si>
  <si>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</si>
  <si>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</si>
  <si>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</si>
  <si>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</si>
  <si>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INE477K07018</t>
  </si>
  <si>
    <t>Green Infra Wind Energy Limited</t>
  </si>
  <si>
    <t>ICRA D</t>
  </si>
  <si>
    <t>Fixed Deposit</t>
  </si>
  <si>
    <t>INE732Q07AL0</t>
  </si>
  <si>
    <t>INE732Q07AM8</t>
  </si>
  <si>
    <t>Commercial Paper</t>
  </si>
  <si>
    <t>CARE D</t>
  </si>
  <si>
    <t>CRISIL AA</t>
  </si>
  <si>
    <t>CARE AAA</t>
  </si>
  <si>
    <t>ICRA AAA</t>
  </si>
  <si>
    <t>NIIF Infrastructure Finance Limted</t>
  </si>
  <si>
    <t>INE246R07418</t>
  </si>
  <si>
    <t>IN002019Z396</t>
  </si>
  <si>
    <t>364 DAYS TBILL 17DEC2020</t>
  </si>
  <si>
    <t>IN002020Y116</t>
  </si>
  <si>
    <t>182 DAYS T-BILL 17DEC20</t>
  </si>
  <si>
    <t>ICRA AA+</t>
  </si>
  <si>
    <t>Aggregated Yield %</t>
  </si>
  <si>
    <t>IN002020X282</t>
  </si>
  <si>
    <t>91 DAYS T-BILL 07JAN21</t>
  </si>
  <si>
    <t>364 DAY TBILL 04FEB21</t>
  </si>
  <si>
    <t>IN002019Z461</t>
  </si>
  <si>
    <t>IIFCL MF INFRASTRUCTURE DEBT FUND SR - II (BSE SCRIP CODE 540456)</t>
  </si>
  <si>
    <t>Portfolio as on December 15,2020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</si>
</sst>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3" x14ac:knownFonts="1">
    <font>
      <sz val="10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7" fillId="3" borderId="0" xfId="0" applyFont="1" applyFill="1"/>
    <xf numFmtId="0" fontId="8" fillId="2" borderId="0" xfId="0" applyFont="1" applyFill="1"/>
    <xf numFmtId="166" fontId="1" fillId="2" borderId="1" xfId="1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7" fillId="3" borderId="0" xfId="0" applyNumberFormat="1" applyFont="1" applyFill="1"/>
    <xf numFmtId="166" fontId="8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7" fillId="3" borderId="0" xfId="0" applyNumberFormat="1" applyFont="1" applyFill="1"/>
    <xf numFmtId="10" fontId="0" fillId="0" borderId="0" xfId="0" applyNumberFormat="1"/>
    <xf numFmtId="10" fontId="7" fillId="3" borderId="0" xfId="0" applyNumberFormat="1" applyFont="1" applyFill="1"/>
    <xf numFmtId="10" fontId="8" fillId="2" borderId="0" xfId="0" applyNumberFormat="1" applyFont="1" applyFill="1"/>
    <xf numFmtId="0" fontId="9" fillId="0" borderId="0" xfId="0" applyFont="1"/>
    <xf numFmtId="0" fontId="9" fillId="0" borderId="0" xfId="0" applyFont="1" applyBorder="1" applyAlignment="1">
      <alignment horizontal="left" vertical="top"/>
    </xf>
    <xf numFmtId="4" fontId="8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7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6" fontId="0" fillId="0" borderId="0" xfId="0" applyNumberFormat="1" applyFont="1"/>
    <xf numFmtId="0" fontId="0" fillId="0" borderId="0" xfId="0" applyFont="1" applyFill="1"/>
    <xf numFmtId="43" fontId="0" fillId="0" borderId="0" xfId="1" applyFont="1" applyFill="1"/>
    <xf numFmtId="39" fontId="0" fillId="0" borderId="0" xfId="0" applyNumberFormat="1" applyFont="1"/>
    <xf numFmtId="4" fontId="7" fillId="3" borderId="0" xfId="0" applyNumberFormat="1" applyFont="1" applyFill="1"/>
    <xf numFmtId="10" fontId="7" fillId="3" borderId="0" xfId="2" applyNumberFormat="1" applyFont="1" applyFill="1"/>
    <xf numFmtId="0" fontId="11" fillId="0" borderId="0" xfId="0" applyFont="1" applyFill="1" applyBorder="1"/>
    <xf numFmtId="166" fontId="0" fillId="0" borderId="0" xfId="0" applyNumberFormat="1" applyFill="1"/>
    <xf numFmtId="166" fontId="0" fillId="0" borderId="0" xfId="0" applyNumberFormat="1" applyFont="1" applyFill="1"/>
    <xf numFmtId="0" fontId="9" fillId="0" borderId="0" xfId="0" applyFont="1" applyFill="1"/>
    <xf numFmtId="0" fontId="7" fillId="0" borderId="0" xfId="0" applyFont="1" applyFill="1"/>
    <xf numFmtId="39" fontId="7" fillId="0" borderId="0" xfId="0" applyNumberFormat="1" applyFont="1" applyFill="1"/>
    <xf numFmtId="10" fontId="7" fillId="0" borderId="0" xfId="0" applyNumberFormat="1" applyFont="1" applyFill="1"/>
    <xf numFmtId="166" fontId="7" fillId="0" borderId="0" xfId="0" applyNumberFormat="1" applyFont="1" applyFill="1"/>
    <xf numFmtId="0" fontId="12" fillId="0" borderId="0" xfId="0" applyFont="1" applyFill="1"/>
    <xf numFmtId="39" fontId="12" fillId="0" borderId="0" xfId="0" applyNumberFormat="1" applyFont="1" applyFill="1"/>
    <xf numFmtId="166" fontId="1" fillId="2" borderId="0" xfId="1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workbookViewId="0">
      <selection activeCell="O20" sqref="O20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27" customWidth="1"/>
    <col min="10" max="10" width="17.42578125" bestFit="1" customWidth="1"/>
    <col min="11" max="11" width="8" bestFit="1" customWidth="1"/>
  </cols>
  <sheetData>
    <row r="1" spans="1:10" ht="18.75" customHeight="1" x14ac:dyDescent="0.2">
      <c r="A1" s="57" t="s">
        <v>48</v>
      </c>
      <c r="B1" s="58"/>
      <c r="C1" s="58"/>
      <c r="D1" s="58"/>
      <c r="E1" s="58"/>
      <c r="F1" s="58"/>
      <c r="G1" s="58"/>
      <c r="H1" s="58"/>
    </row>
    <row r="2" spans="1:10" x14ac:dyDescent="0.2">
      <c r="A2" s="1" t="s">
        <v>0</v>
      </c>
      <c r="B2" s="2" t="s">
        <v>49</v>
      </c>
      <c r="C2" s="2"/>
      <c r="D2" s="3"/>
      <c r="E2" s="4"/>
      <c r="F2" s="5"/>
      <c r="H2" s="55"/>
    </row>
    <row r="3" spans="1:10" ht="15.75" customHeight="1" x14ac:dyDescent="0.2">
      <c r="A3" s="6"/>
      <c r="B3" s="7"/>
      <c r="C3" s="7"/>
      <c r="D3" s="1"/>
      <c r="E3" s="4"/>
      <c r="F3" s="5"/>
      <c r="G3" s="53"/>
      <c r="H3" s="54"/>
      <c r="I3" s="54"/>
    </row>
    <row r="4" spans="1:10" ht="25.5" x14ac:dyDescent="0.2">
      <c r="A4" s="8" t="s">
        <v>13</v>
      </c>
      <c r="B4" s="9" t="s">
        <v>6</v>
      </c>
      <c r="C4" s="9" t="s">
        <v>17</v>
      </c>
      <c r="D4" s="9" t="s">
        <v>15</v>
      </c>
      <c r="E4" s="18" t="s">
        <v>8</v>
      </c>
      <c r="F4" s="10" t="s">
        <v>12</v>
      </c>
      <c r="G4" s="14" t="s">
        <v>2</v>
      </c>
      <c r="H4" s="52" t="s">
        <v>43</v>
      </c>
    </row>
    <row r="5" spans="1:10" ht="12.75" customHeight="1" x14ac:dyDescent="0.2">
      <c r="E5" s="19"/>
      <c r="F5" s="21"/>
      <c r="G5" s="15"/>
    </row>
    <row r="6" spans="1:10" ht="12.75" customHeight="1" x14ac:dyDescent="0.2">
      <c r="B6" s="24" t="s">
        <v>1</v>
      </c>
      <c r="E6" s="19"/>
      <c r="F6" s="21"/>
      <c r="G6" s="15"/>
    </row>
    <row r="7" spans="1:10" ht="12.75" customHeight="1" x14ac:dyDescent="0.3">
      <c r="B7" s="42" t="s">
        <v>31</v>
      </c>
      <c r="E7" s="19"/>
      <c r="F7" s="21"/>
      <c r="G7" s="15"/>
    </row>
    <row r="8" spans="1:10" ht="12.75" customHeight="1" x14ac:dyDescent="0.2">
      <c r="B8" s="37"/>
      <c r="C8" s="27"/>
      <c r="D8" s="27"/>
      <c r="E8" s="31"/>
      <c r="F8" s="32"/>
      <c r="G8" s="43"/>
    </row>
    <row r="9" spans="1:10" ht="12.75" customHeight="1" x14ac:dyDescent="0.2">
      <c r="B9" s="12" t="s">
        <v>16</v>
      </c>
      <c r="C9" s="12"/>
      <c r="D9" s="12"/>
      <c r="E9" s="20">
        <f>SUM(E8:E8)</f>
        <v>0</v>
      </c>
      <c r="F9" s="22">
        <f>SUM(F8:F8)</f>
        <v>0</v>
      </c>
      <c r="G9" s="16"/>
      <c r="H9" s="16"/>
    </row>
    <row r="10" spans="1:10" s="27" customFormat="1" ht="12.75" customHeight="1" x14ac:dyDescent="0.2">
      <c r="B10" s="46"/>
      <c r="C10" s="46"/>
      <c r="D10" s="46"/>
      <c r="E10" s="47"/>
      <c r="F10" s="48"/>
      <c r="G10" s="49"/>
    </row>
    <row r="11" spans="1:10" s="27" customFormat="1" ht="12.75" customHeight="1" x14ac:dyDescent="0.2">
      <c r="B11" s="24" t="s">
        <v>4</v>
      </c>
      <c r="C11" s="46"/>
      <c r="D11" s="46"/>
      <c r="E11" s="47"/>
      <c r="F11" s="48"/>
      <c r="G11" s="49"/>
      <c r="J11" s="56"/>
    </row>
    <row r="12" spans="1:10" s="27" customFormat="1" ht="12.75" customHeight="1" x14ac:dyDescent="0.2">
      <c r="A12" s="27">
        <v>1</v>
      </c>
      <c r="B12" s="50" t="s">
        <v>39</v>
      </c>
      <c r="C12" s="50" t="s">
        <v>38</v>
      </c>
      <c r="D12" s="50" t="s">
        <v>5</v>
      </c>
      <c r="E12" s="51">
        <v>962.01983480000001</v>
      </c>
      <c r="F12" s="32">
        <f>+E12/$E$38</f>
        <v>5.5717038198821706E-2</v>
      </c>
      <c r="G12" s="44">
        <v>44182</v>
      </c>
      <c r="H12" s="32">
        <v>3.223151260504202E-2</v>
      </c>
      <c r="I12"/>
    </row>
    <row r="13" spans="1:10" s="27" customFormat="1" ht="12.75" customHeight="1" x14ac:dyDescent="0.2">
      <c r="A13">
        <v>2</v>
      </c>
      <c r="B13" s="50" t="s">
        <v>41</v>
      </c>
      <c r="C13" s="50" t="s">
        <v>40</v>
      </c>
      <c r="D13" s="50" t="s">
        <v>5</v>
      </c>
      <c r="E13" s="51">
        <v>170.09905550000002</v>
      </c>
      <c r="F13" s="32">
        <f>+E13/$E$38</f>
        <v>9.8515802169996947E-3</v>
      </c>
      <c r="G13" s="44">
        <v>44182</v>
      </c>
      <c r="H13" s="32">
        <v>3.223151260504202E-2</v>
      </c>
      <c r="I13"/>
    </row>
    <row r="14" spans="1:10" s="27" customFormat="1" ht="12.75" customHeight="1" x14ac:dyDescent="0.2">
      <c r="A14">
        <v>3</v>
      </c>
      <c r="B14" s="50" t="s">
        <v>46</v>
      </c>
      <c r="C14" s="50" t="s">
        <v>47</v>
      </c>
      <c r="D14" s="50" t="s">
        <v>5</v>
      </c>
      <c r="E14" s="51">
        <v>65.124796799999999</v>
      </c>
      <c r="F14" s="32">
        <f>+E14/$E$38</f>
        <v>3.7718149457391017E-3</v>
      </c>
      <c r="G14" s="44">
        <v>44231</v>
      </c>
      <c r="H14" s="32">
        <v>3.0850000000000002E-2</v>
      </c>
      <c r="I14"/>
    </row>
    <row r="15" spans="1:10" s="27" customFormat="1" ht="12.75" customHeight="1" x14ac:dyDescent="0.2">
      <c r="A15">
        <v>4</v>
      </c>
      <c r="B15" s="50" t="s">
        <v>45</v>
      </c>
      <c r="C15" s="50" t="s">
        <v>44</v>
      </c>
      <c r="D15" s="50" t="s">
        <v>5</v>
      </c>
      <c r="E15" s="51">
        <v>46.033052699999999</v>
      </c>
      <c r="F15" s="32">
        <f>+E15/$E$38</f>
        <v>2.6660836532829799E-3</v>
      </c>
      <c r="G15" s="44">
        <v>44203</v>
      </c>
      <c r="H15" s="32">
        <v>3.1150000000000001E-2</v>
      </c>
      <c r="I15"/>
    </row>
    <row r="16" spans="1:10" s="27" customFormat="1" ht="12.75" customHeight="1" x14ac:dyDescent="0.2">
      <c r="A16"/>
      <c r="B16" s="50"/>
      <c r="C16" s="50"/>
      <c r="D16" s="50"/>
      <c r="E16" s="51"/>
      <c r="F16" s="32"/>
      <c r="G16" s="44"/>
      <c r="H16" s="32"/>
      <c r="I16"/>
    </row>
    <row r="17" spans="1:14" s="27" customFormat="1" ht="12.75" customHeight="1" x14ac:dyDescent="0.2">
      <c r="A17"/>
      <c r="B17" s="50"/>
      <c r="C17" s="50"/>
      <c r="D17" s="50"/>
      <c r="E17" s="51"/>
      <c r="F17" s="32"/>
      <c r="G17" s="44"/>
      <c r="H17" s="32"/>
      <c r="I17"/>
    </row>
    <row r="18" spans="1:14" s="27" customFormat="1" ht="12.75" customHeight="1" x14ac:dyDescent="0.2">
      <c r="A18"/>
      <c r="B18" s="50"/>
      <c r="C18" s="50"/>
      <c r="D18" s="50"/>
      <c r="E18" s="51"/>
      <c r="F18" s="32"/>
      <c r="G18" s="44"/>
      <c r="H18" s="32"/>
      <c r="I18"/>
    </row>
    <row r="19" spans="1:14" s="27" customFormat="1" ht="12.75" customHeight="1" x14ac:dyDescent="0.2">
      <c r="B19" s="12" t="s">
        <v>16</v>
      </c>
      <c r="C19" s="12"/>
      <c r="D19" s="12"/>
      <c r="E19" s="20">
        <f>SUM(E12:E15)</f>
        <v>1243.2767398000001</v>
      </c>
      <c r="F19" s="22">
        <f>SUM(F12:F15)</f>
        <v>7.200651701484348E-2</v>
      </c>
      <c r="G19" s="16"/>
      <c r="H19" s="16"/>
      <c r="I19"/>
    </row>
    <row r="20" spans="1:14" ht="12.75" customHeight="1" x14ac:dyDescent="0.2">
      <c r="E20" s="19"/>
      <c r="F20" s="21"/>
      <c r="G20" s="15"/>
      <c r="I20"/>
      <c r="J20" s="11"/>
      <c r="K20" s="25"/>
      <c r="N20" s="21"/>
    </row>
    <row r="21" spans="1:14" ht="12.75" customHeight="1" x14ac:dyDescent="0.2">
      <c r="B21" s="24" t="s">
        <v>11</v>
      </c>
      <c r="E21" s="19"/>
      <c r="F21" s="21"/>
      <c r="G21" s="15"/>
      <c r="I21"/>
      <c r="K21" s="32"/>
      <c r="N21" s="21"/>
    </row>
    <row r="22" spans="1:14" ht="12.75" customHeight="1" x14ac:dyDescent="0.2">
      <c r="B22" s="24" t="s">
        <v>10</v>
      </c>
      <c r="E22" s="19"/>
      <c r="F22" s="21"/>
      <c r="G22" s="15"/>
      <c r="I22"/>
      <c r="K22" s="32"/>
      <c r="N22" s="21"/>
    </row>
    <row r="23" spans="1:14" ht="12.75" customHeight="1" x14ac:dyDescent="0.2">
      <c r="A23">
        <v>5</v>
      </c>
      <c r="B23" s="37" t="s">
        <v>26</v>
      </c>
      <c r="C23" s="37" t="s">
        <v>25</v>
      </c>
      <c r="D23" s="37" t="s">
        <v>33</v>
      </c>
      <c r="E23" s="51">
        <v>5929.74</v>
      </c>
      <c r="F23" s="32">
        <f t="shared" ref="F23:F29" si="0">+E23/$E$38</f>
        <v>0.34343112079156585</v>
      </c>
      <c r="G23" s="44">
        <v>45142</v>
      </c>
      <c r="H23" s="32">
        <v>9.4997999999999999E-2</v>
      </c>
      <c r="I23"/>
      <c r="J23" s="21"/>
      <c r="K23" s="32"/>
      <c r="N23" s="21"/>
    </row>
    <row r="24" spans="1:14" ht="12.75" customHeight="1" x14ac:dyDescent="0.2">
      <c r="A24">
        <f>A23+1</f>
        <v>6</v>
      </c>
      <c r="B24" s="37" t="s">
        <v>36</v>
      </c>
      <c r="C24" s="37" t="s">
        <v>37</v>
      </c>
      <c r="D24" s="37" t="s">
        <v>35</v>
      </c>
      <c r="E24" s="51">
        <v>3652.0749999999998</v>
      </c>
      <c r="F24" s="32">
        <f t="shared" si="0"/>
        <v>0.21151622338666751</v>
      </c>
      <c r="G24" s="44">
        <v>45306</v>
      </c>
      <c r="H24" s="32">
        <v>6.5424999999999997E-2</v>
      </c>
      <c r="I24"/>
      <c r="K24" s="32"/>
      <c r="N24" s="21"/>
    </row>
    <row r="25" spans="1:14" s="34" customFormat="1" ht="12.75" customHeight="1" x14ac:dyDescent="0.2">
      <c r="A25">
        <f t="shared" ref="A25:A27" si="1">A24+1</f>
        <v>7</v>
      </c>
      <c r="B25" s="37" t="s">
        <v>21</v>
      </c>
      <c r="C25" s="37" t="s">
        <v>20</v>
      </c>
      <c r="D25" s="37" t="s">
        <v>32</v>
      </c>
      <c r="E25" s="51">
        <v>1466.9490000000001</v>
      </c>
      <c r="F25" s="32">
        <f t="shared" si="0"/>
        <v>8.4960881794828566E-2</v>
      </c>
      <c r="G25" s="44">
        <v>44915</v>
      </c>
      <c r="H25" s="32">
        <v>0</v>
      </c>
      <c r="I25"/>
      <c r="J25"/>
      <c r="K25" s="32"/>
      <c r="N25" s="35"/>
    </row>
    <row r="26" spans="1:14" ht="12.75" customHeight="1" x14ac:dyDescent="0.2">
      <c r="A26">
        <f t="shared" si="1"/>
        <v>8</v>
      </c>
      <c r="B26" s="37" t="s">
        <v>22</v>
      </c>
      <c r="C26" s="37" t="s">
        <v>24</v>
      </c>
      <c r="D26" s="37" t="s">
        <v>42</v>
      </c>
      <c r="E26" s="51">
        <v>1013.268</v>
      </c>
      <c r="F26" s="32">
        <f t="shared" si="0"/>
        <v>5.8685164088514569E-2</v>
      </c>
      <c r="G26" s="44">
        <v>46568</v>
      </c>
      <c r="H26" s="32">
        <v>9.0749999999999997E-2</v>
      </c>
      <c r="I26"/>
      <c r="J26" s="34"/>
      <c r="K26" s="32"/>
      <c r="N26" s="21"/>
    </row>
    <row r="27" spans="1:14" ht="12.75" customHeight="1" x14ac:dyDescent="0.2">
      <c r="A27">
        <f t="shared" si="1"/>
        <v>9</v>
      </c>
      <c r="B27" s="37" t="s">
        <v>23</v>
      </c>
      <c r="C27" s="37" t="s">
        <v>29</v>
      </c>
      <c r="D27" s="37" t="s">
        <v>34</v>
      </c>
      <c r="E27" s="51">
        <v>469.62576000000001</v>
      </c>
      <c r="F27" s="32">
        <f t="shared" si="0"/>
        <v>2.7199185986129394E-2</v>
      </c>
      <c r="G27" s="44">
        <v>46387</v>
      </c>
      <c r="H27" s="32">
        <v>9.7549999999999998E-2</v>
      </c>
      <c r="I27"/>
      <c r="J27" s="34"/>
      <c r="K27" s="32"/>
      <c r="N27" s="21"/>
    </row>
    <row r="28" spans="1:14" ht="12.75" customHeight="1" x14ac:dyDescent="0.2">
      <c r="A28">
        <f>A27+1</f>
        <v>10</v>
      </c>
      <c r="B28" s="37" t="s">
        <v>23</v>
      </c>
      <c r="C28" s="37" t="s">
        <v>30</v>
      </c>
      <c r="D28" s="37" t="s">
        <v>34</v>
      </c>
      <c r="E28" s="51">
        <v>468.08640000000003</v>
      </c>
      <c r="F28" s="32">
        <f t="shared" si="0"/>
        <v>2.7110031296361935E-2</v>
      </c>
      <c r="G28" s="44">
        <v>46477</v>
      </c>
      <c r="H28" s="32">
        <v>9.7950000000000009E-2</v>
      </c>
      <c r="I28"/>
      <c r="K28" s="32"/>
      <c r="N28" s="21"/>
    </row>
    <row r="29" spans="1:14" ht="12.75" customHeight="1" x14ac:dyDescent="0.2">
      <c r="A29">
        <f>A28+1</f>
        <v>11</v>
      </c>
      <c r="B29" s="37" t="s">
        <v>19</v>
      </c>
      <c r="C29" s="37" t="s">
        <v>18</v>
      </c>
      <c r="D29" s="37" t="s">
        <v>27</v>
      </c>
      <c r="E29" s="51">
        <v>0</v>
      </c>
      <c r="F29" s="32">
        <f t="shared" si="0"/>
        <v>0</v>
      </c>
      <c r="G29" s="44">
        <v>44666</v>
      </c>
      <c r="H29" s="32">
        <v>0</v>
      </c>
      <c r="I29"/>
      <c r="K29" s="32"/>
      <c r="N29" s="21"/>
    </row>
    <row r="30" spans="1:14" ht="12.75" customHeight="1" x14ac:dyDescent="0.2">
      <c r="B30" s="12" t="s">
        <v>16</v>
      </c>
      <c r="C30" s="12"/>
      <c r="D30" s="12"/>
      <c r="E30" s="20">
        <f>SUM(E23:E29)</f>
        <v>12999.74416</v>
      </c>
      <c r="F30" s="41">
        <f>SUM(F23:F29)</f>
        <v>0.75290260734406766</v>
      </c>
      <c r="G30" s="16"/>
      <c r="H30" s="16"/>
      <c r="I30"/>
      <c r="K30" s="32"/>
    </row>
    <row r="31" spans="1:14" ht="12.75" customHeight="1" x14ac:dyDescent="0.2">
      <c r="E31" s="19"/>
      <c r="F31" s="21"/>
      <c r="G31" s="15"/>
      <c r="H31" s="38"/>
      <c r="I31"/>
      <c r="K31" s="32"/>
      <c r="L31" s="34"/>
      <c r="M31" s="39"/>
      <c r="N31" s="36"/>
    </row>
    <row r="32" spans="1:14" ht="12.75" customHeight="1" x14ac:dyDescent="0.2">
      <c r="B32" s="45" t="s">
        <v>28</v>
      </c>
      <c r="C32" s="45"/>
      <c r="D32" s="27" t="s">
        <v>14</v>
      </c>
      <c r="E32" s="31">
        <v>2647.74</v>
      </c>
      <c r="F32" s="32">
        <f>+E32/$E$38</f>
        <v>0.15334842940241233</v>
      </c>
      <c r="G32" s="43"/>
      <c r="H32" s="38"/>
      <c r="I32" s="38"/>
      <c r="J32" s="21"/>
      <c r="K32" s="32"/>
    </row>
    <row r="33" spans="2:11" ht="12.75" customHeight="1" x14ac:dyDescent="0.2">
      <c r="B33" s="12" t="s">
        <v>16</v>
      </c>
      <c r="C33" s="12"/>
      <c r="D33" s="12"/>
      <c r="E33" s="20">
        <f>+E32</f>
        <v>2647.74</v>
      </c>
      <c r="F33" s="22">
        <f>+F32</f>
        <v>0.15334842940241233</v>
      </c>
      <c r="G33" s="16"/>
      <c r="H33" s="16"/>
      <c r="I33" s="38"/>
      <c r="J33" s="34"/>
      <c r="K33" s="37"/>
    </row>
    <row r="34" spans="2:11" ht="12.75" customHeight="1" x14ac:dyDescent="0.2">
      <c r="E34" s="19"/>
      <c r="F34" s="21"/>
      <c r="G34" s="15"/>
      <c r="H34" s="38"/>
      <c r="I34" s="38"/>
      <c r="J34" s="21"/>
      <c r="K34" s="32"/>
    </row>
    <row r="35" spans="2:11" ht="12.75" customHeight="1" x14ac:dyDescent="0.2">
      <c r="B35" s="24" t="s">
        <v>9</v>
      </c>
      <c r="C35" s="24"/>
      <c r="E35" s="19"/>
      <c r="F35" s="21"/>
      <c r="G35" s="15"/>
      <c r="H35" s="38"/>
      <c r="I35" s="38"/>
      <c r="J35" s="21"/>
      <c r="K35" s="32"/>
    </row>
    <row r="36" spans="2:11" ht="12.75" customHeight="1" x14ac:dyDescent="0.2">
      <c r="B36" s="24" t="s">
        <v>3</v>
      </c>
      <c r="C36" s="24"/>
      <c r="E36" s="30">
        <f>E38-E30-E33-E9-E19</f>
        <v>375.40876569999773</v>
      </c>
      <c r="F36" s="21">
        <f>+E36/$E$38</f>
        <v>2.1742446238676327E-2</v>
      </c>
      <c r="G36" s="15"/>
      <c r="H36" s="38"/>
      <c r="I36" s="38"/>
      <c r="J36" s="21"/>
      <c r="K36" s="32"/>
    </row>
    <row r="37" spans="2:11" ht="12.75" customHeight="1" x14ac:dyDescent="0.2">
      <c r="B37" s="12" t="s">
        <v>16</v>
      </c>
      <c r="C37" s="12"/>
      <c r="D37" s="12"/>
      <c r="E37" s="40">
        <f>SUM(E36)</f>
        <v>375.40876569999773</v>
      </c>
      <c r="F37" s="22">
        <f>SUM(F36)</f>
        <v>2.1742446238676327E-2</v>
      </c>
      <c r="G37" s="16"/>
      <c r="H37" s="16"/>
      <c r="I37" s="38"/>
      <c r="J37" s="21"/>
      <c r="K37" s="32"/>
    </row>
    <row r="38" spans="2:11" ht="12.75" customHeight="1" x14ac:dyDescent="0.2">
      <c r="B38" s="13" t="s">
        <v>7</v>
      </c>
      <c r="C38" s="13"/>
      <c r="D38" s="13"/>
      <c r="E38" s="26">
        <v>17266.169665499998</v>
      </c>
      <c r="F38" s="23">
        <f>+F37+F30+F33+F9+F19</f>
        <v>0.99999999999999989</v>
      </c>
      <c r="G38" s="17"/>
      <c r="H38" s="17"/>
      <c r="I38" s="28"/>
      <c r="K38" s="32"/>
    </row>
    <row r="39" spans="2:11" ht="12.75" customHeight="1" x14ac:dyDescent="0.2">
      <c r="H39" s="28"/>
      <c r="I39" s="28"/>
      <c r="J39" s="27"/>
      <c r="K39" s="32"/>
    </row>
    <row r="40" spans="2:11" ht="12.75" customHeight="1" x14ac:dyDescent="0.2">
      <c r="F40" s="19"/>
      <c r="H40" s="28"/>
      <c r="I40" s="28"/>
      <c r="J40" s="21"/>
      <c r="K40" s="32"/>
    </row>
    <row r="41" spans="2:11" ht="12.75" customHeight="1" x14ac:dyDescent="0.2">
      <c r="E41" s="30"/>
      <c r="F41" s="21"/>
      <c r="H41" s="28"/>
      <c r="I41" s="28"/>
      <c r="J41" s="21"/>
      <c r="K41" s="32"/>
    </row>
    <row r="42" spans="2:11" ht="12.75" customHeight="1" x14ac:dyDescent="0.2">
      <c r="E42" s="19"/>
      <c r="H42" s="28"/>
      <c r="I42" s="28"/>
      <c r="J42" s="21"/>
      <c r="K42" s="32"/>
    </row>
    <row r="43" spans="2:11" ht="12.75" customHeight="1" x14ac:dyDescent="0.2">
      <c r="B43" s="24"/>
      <c r="C43" s="24"/>
      <c r="E43" s="30"/>
      <c r="H43" s="28"/>
      <c r="I43" s="28"/>
    </row>
    <row r="44" spans="2:11" ht="12.75" customHeight="1" x14ac:dyDescent="0.2">
      <c r="B44" s="24"/>
      <c r="C44" s="24"/>
      <c r="E44" s="30"/>
      <c r="K44" s="21"/>
    </row>
    <row r="45" spans="2:11" ht="12.75" customHeight="1" x14ac:dyDescent="0.2">
      <c r="B45" s="24"/>
      <c r="C45" s="24"/>
      <c r="E45" s="30"/>
    </row>
    <row r="46" spans="2:11" ht="12.75" customHeight="1" x14ac:dyDescent="0.2">
      <c r="B46" s="24"/>
      <c r="C46" s="24"/>
    </row>
    <row r="47" spans="2:11" ht="12.75" customHeight="1" x14ac:dyDescent="0.2">
      <c r="B47" s="24"/>
      <c r="C47" s="24"/>
      <c r="H47" s="33"/>
      <c r="I47" s="33"/>
    </row>
    <row r="48" spans="2:11" ht="12.75" customHeight="1" x14ac:dyDescent="0.2">
      <c r="H48" s="33"/>
      <c r="I48" s="33"/>
    </row>
    <row r="49" spans="8:10" ht="12.75" customHeight="1" x14ac:dyDescent="0.2"/>
    <row r="50" spans="8:10" ht="12.75" customHeight="1" x14ac:dyDescent="0.2"/>
    <row r="51" spans="8:10" ht="12.75" customHeight="1" x14ac:dyDescent="0.2">
      <c r="H51" s="31"/>
      <c r="I51" s="31"/>
    </row>
    <row r="52" spans="8:10" ht="12.75" customHeight="1" x14ac:dyDescent="0.2"/>
    <row r="53" spans="8:10" ht="12.75" customHeight="1" x14ac:dyDescent="0.2"/>
    <row r="54" spans="8:10" ht="12.75" customHeight="1" x14ac:dyDescent="0.2"/>
    <row r="55" spans="8:10" ht="12.75" customHeight="1" x14ac:dyDescent="0.2">
      <c r="H55" s="31"/>
      <c r="I55" s="31"/>
    </row>
    <row r="56" spans="8:10" ht="12.75" customHeight="1" x14ac:dyDescent="0.2">
      <c r="H56" s="29"/>
      <c r="I56" s="29"/>
    </row>
    <row r="57" spans="8:10" ht="12.75" customHeight="1" x14ac:dyDescent="0.2">
      <c r="H57" s="28"/>
      <c r="I57" s="28"/>
    </row>
    <row r="58" spans="8:10" ht="12.75" customHeight="1" x14ac:dyDescent="0.2">
      <c r="H58" s="29"/>
      <c r="I58" s="29"/>
      <c r="J58" s="30"/>
    </row>
    <row r="59" spans="8:10" ht="12.75" customHeight="1" x14ac:dyDescent="0.2"/>
    <row r="60" spans="8:10" ht="12.75" customHeight="1" x14ac:dyDescent="0.2"/>
    <row r="61" spans="8:10" ht="12.75" customHeight="1" x14ac:dyDescent="0.2"/>
    <row r="62" spans="8:10" ht="12.75" customHeight="1" x14ac:dyDescent="0.2"/>
    <row r="63" spans="8:10" ht="12.75" customHeight="1" x14ac:dyDescent="0.2"/>
    <row r="64" spans="8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</sheetData>
  <sortState ref="J16:K25">
    <sortCondition descending="1" ref="K16:K25"/>
  </sortState>
  <mergeCells count="1">
    <mergeCell ref="A1:H1"/>
  </mergeCells>
  <pageMargins left="0.75" right="0.75" top="1" bottom="1" header="0.5" footer="0.5"/>
  <pageSetup paperSize="9" scale="5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11:28 05/05/2020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4F4B374D-FCA7-48A5-AEAE-94185906E7D0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cp:lastPrinted>2020-12-18T09:10:29Z</cp:lastPrinted>
  <dcterms:created xsi:type="dcterms:W3CDTF">1996-10-14T23:33:28Z</dcterms:created>
  <dcterms:modified xsi:type="dcterms:W3CDTF">2020-12-18T11:36:36Z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RightsWATCHMark">
    <vt:lpwstr>9|CITI-No PII-Confidential|{00000000-0000-0000-0000-000000000000}</vt:lpwstr>
  </property>
</Properties>
</file>