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Backup\SEBI\COMPLIANCES\FORTNIGHTLY PORTFOLIO DISCLOSURE OCT 2020 ONWARDS\"/>
    </mc:Choice>
  </mc:AlternateContent>
  <bookViews>
    <workbookView xWindow="0" yWindow="0" windowWidth="28800" windowHeight="11835"/>
  </bookViews>
  <sheets>
    <sheet name="Series II" sheetId="2" r:id="rId1"/>
  </sheets>
  <definedNames>
    <definedName name="_xlnm._FilterDatabase" localSheetId="0" hidden="1">'Series II'!$A$1:$K$90</definedName>
  </definedNames>
  <calcPr calcId="152511"/>
</workbook>
</file>

<file path=xl/calcChain.xml><?xml version="1.0" encoding="utf-8"?>
<calcChain xmlns="http://schemas.openxmlformats.org/spreadsheetml/2006/main">
  <c r="E35" i="2" l="1"/>
  <c r="E36" i="2" s="1"/>
  <c r="E32" i="2"/>
  <c r="F31" i="2"/>
  <c r="F32" i="2" s="1"/>
  <c r="E29" i="2"/>
  <c r="F28" i="2"/>
  <c r="F27" i="2"/>
  <c r="F26" i="2"/>
  <c r="F25" i="2"/>
  <c r="F24" i="2"/>
  <c r="F23" i="2"/>
  <c r="F22" i="2"/>
  <c r="F29" i="2" s="1"/>
  <c r="F18" i="2"/>
  <c r="E18" i="2"/>
  <c r="F16" i="2"/>
  <c r="F15" i="2"/>
  <c r="F14" i="2"/>
  <c r="A14" i="2"/>
  <c r="A15" i="2" s="1"/>
  <c r="A16" i="2" s="1"/>
  <c r="A22" i="2" s="1"/>
  <c r="A23" i="2" s="1"/>
  <c r="A24" i="2" s="1"/>
  <c r="A25" i="2" s="1"/>
  <c r="A26" i="2" s="1"/>
  <c r="A27" i="2" s="1"/>
  <c r="A28" i="2" s="1"/>
  <c r="F13" i="2"/>
  <c r="E10" i="2"/>
  <c r="F9" i="2"/>
  <c r="F8" i="2"/>
  <c r="F10" i="2" s="1"/>
  <c r="F35" i="2" l="1"/>
  <c r="F36" i="2" s="1"/>
  <c r="F37" i="2" s="1"/>
</calcChain>
</file>

<file path=xl/sharedStrings.xml><?xml version="1.0" encoding="utf-8"?>
<sst xmlns="http://schemas.openxmlformats.org/spreadsheetml/2006/main" count="65" uniqueCount="56">
  <si>
    <t xml:space="preserve">  </t>
  </si>
  <si>
    <t>Sr. No.</t>
  </si>
  <si>
    <t>Name of Instrument</t>
  </si>
  <si>
    <t>ISIN</t>
  </si>
  <si>
    <t>Rating / Industry</t>
  </si>
  <si>
    <t>Market value (Rs. In lakhs)</t>
  </si>
  <si>
    <t>% to Net Assets</t>
  </si>
  <si>
    <t>Maturity Date</t>
  </si>
  <si>
    <t>Aggregated Yield %</t>
  </si>
  <si>
    <t>MONEY MARKET INSTRUMENT</t>
  </si>
  <si>
    <t>Commercial Paper</t>
  </si>
  <si>
    <t>Sterling &amp; Wilson Solar Limited</t>
  </si>
  <si>
    <t>INE00M214172</t>
  </si>
  <si>
    <t>ACUITE A2</t>
  </si>
  <si>
    <t>Hero Future Energies Private Limited</t>
  </si>
  <si>
    <t>INE754R14151</t>
  </si>
  <si>
    <t>CRISIL A1</t>
  </si>
  <si>
    <t>Total</t>
  </si>
  <si>
    <t>Treasury Bill</t>
  </si>
  <si>
    <t>SOV</t>
  </si>
  <si>
    <t>364 DAY TBILL 16JUN2022</t>
  </si>
  <si>
    <t>IN002021Z111</t>
  </si>
  <si>
    <t>364 DAY TBILL 03MAR2022</t>
  </si>
  <si>
    <t>IN002020Z485</t>
  </si>
  <si>
    <t>364 DAY TBILL 10FEB2022</t>
  </si>
  <si>
    <t>IN002020Z451</t>
  </si>
  <si>
    <t>364 DAY TBILL 30DEC2021</t>
  </si>
  <si>
    <t>IN002020Z394</t>
  </si>
  <si>
    <t>BONDS &amp; NCDs</t>
  </si>
  <si>
    <t>Listed / awaiting listing on the stock exchanges</t>
  </si>
  <si>
    <t>NIIF Infrastructure Finance Limted</t>
  </si>
  <si>
    <t>INE246R07418</t>
  </si>
  <si>
    <t>ICRA AAA</t>
  </si>
  <si>
    <t>Green Infra Wind Energy Limited</t>
  </si>
  <si>
    <t>INE477K07018</t>
  </si>
  <si>
    <t>CRISIL AA</t>
  </si>
  <si>
    <t>ICRA D</t>
  </si>
  <si>
    <t>Fixed Deposit</t>
  </si>
  <si>
    <t>Unrated</t>
  </si>
  <si>
    <t>Cash &amp; Cash Equivalents</t>
  </si>
  <si>
    <t>Net Receivable/Payable</t>
  </si>
  <si>
    <t>Grand Total</t>
  </si>
  <si>
    <t>IIFCL MF INFRASTRUCTURE DEBT FUND SR - II (BSE SCRIP CODE 540456)</t>
  </si>
  <si>
    <t>Feedback Infra Private Limited</t>
  </si>
  <si>
    <t>INE563M07011</t>
  </si>
  <si>
    <t>CARE D</t>
  </si>
  <si>
    <t>SP Jammu Udhampur Highway Limited</t>
  </si>
  <si>
    <t>INE923L07241</t>
  </si>
  <si>
    <t>ICRA AA+</t>
  </si>
  <si>
    <t>Darbhanga Motihari Transmission Company Limited</t>
  </si>
  <si>
    <t>INE732Q07AL0</t>
  </si>
  <si>
    <t>CARE AAA</t>
  </si>
  <si>
    <t>INE732Q07AM8</t>
  </si>
  <si>
    <t>IL&amp;FS Transportation Networks Limited</t>
  </si>
  <si>
    <t>INE975G08223</t>
  </si>
  <si>
    <t>Portfolio as on September 15,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</si>
</sst>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[$-409]dd\-mmm\-yy;@"/>
    <numFmt numFmtId="165" formatCode="_ * #,##0_)_£_ ;_ * \(#,##0\)_£_ ;_ * &quot;-&quot;??_)_£_ ;_ @_ "/>
    <numFmt numFmtId="166" formatCode="dd\-mmm\-yyyy"/>
    <numFmt numFmtId="167" formatCode="#,##0.000000000000_);\(#,##0.000000000000\)"/>
  </numFmts>
  <fonts count="14">
    <font>
      <sz val="10"/>
      <name val="Arial"/>
      <charset val="134"/>
    </font>
    <font>
      <b/>
      <sz val="10"/>
      <color indexed="9"/>
      <name val="Times New Roman"/>
      <charset val="134"/>
    </font>
    <font>
      <b/>
      <sz val="14"/>
      <color indexed="9"/>
      <name val="Times New Roman"/>
      <charset val="134"/>
    </font>
    <font>
      <b/>
      <sz val="10"/>
      <color indexed="62"/>
      <name val="Times New Roman"/>
      <charset val="134"/>
    </font>
    <font>
      <b/>
      <sz val="10"/>
      <name val="Times New Roman"/>
      <charset val="134"/>
    </font>
    <font>
      <sz val="10"/>
      <color indexed="62"/>
      <name val="Times New Roman"/>
      <charset val="134"/>
    </font>
    <font>
      <sz val="10"/>
      <name val="Times New Roman"/>
      <charset val="134"/>
    </font>
    <font>
      <b/>
      <sz val="10"/>
      <name val="Arial"/>
      <charset val="134"/>
    </font>
    <font>
      <b/>
      <sz val="10"/>
      <name val="Trebuchet MS"/>
      <charset val="134"/>
    </font>
    <font>
      <b/>
      <sz val="10"/>
      <color indexed="8"/>
      <name val="Arial"/>
      <charset val="134"/>
    </font>
    <font>
      <sz val="10"/>
      <color indexed="8"/>
      <name val="Arial"/>
      <charset val="134"/>
    </font>
    <font>
      <b/>
      <sz val="10"/>
      <color indexed="9"/>
      <name val="Arial"/>
      <charset val="134"/>
    </font>
    <font>
      <u/>
      <sz val="10"/>
      <color indexed="12"/>
      <name val="Arial"/>
      <charset val="134"/>
    </font>
    <font>
      <sz val="10"/>
      <name val="Arial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43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60">
    <xf numFmtId="0" fontId="0" fillId="0" borderId="0" xfId="0"/>
    <xf numFmtId="0" fontId="0" fillId="0" borderId="0" xfId="0" applyFill="1"/>
    <xf numFmtId="0" fontId="0" fillId="0" borderId="0" xfId="0" applyFont="1"/>
    <xf numFmtId="0" fontId="1" fillId="2" borderId="1" xfId="3" applyFont="1" applyFill="1" applyBorder="1" applyAlignment="1" applyProtection="1">
      <alignment horizontal="center" vertical="center" wrapText="1"/>
    </xf>
    <xf numFmtId="14" fontId="3" fillId="0" borderId="1" xfId="0" applyNumberFormat="1" applyFont="1" applyFill="1" applyBorder="1" applyAlignment="1">
      <alignment horizontal="center"/>
    </xf>
    <xf numFmtId="14" fontId="4" fillId="0" borderId="3" xfId="0" applyNumberFormat="1" applyFont="1" applyFill="1" applyBorder="1" applyAlignment="1">
      <alignment horizontal="left"/>
    </xf>
    <xf numFmtId="164" fontId="3" fillId="0" borderId="3" xfId="0" applyNumberFormat="1" applyFont="1" applyFill="1" applyBorder="1" applyAlignment="1">
      <alignment horizontal="center"/>
    </xf>
    <xf numFmtId="0" fontId="5" fillId="0" borderId="3" xfId="0" applyFont="1" applyFill="1" applyBorder="1" applyAlignment="1">
      <alignment horizontal="right"/>
    </xf>
    <xf numFmtId="10" fontId="6" fillId="0" borderId="3" xfId="2" applyNumberFormat="1" applyFont="1" applyFill="1" applyBorder="1" applyAlignment="1">
      <alignment horizontal="right"/>
    </xf>
    <xf numFmtId="0" fontId="0" fillId="0" borderId="1" xfId="0" applyBorder="1"/>
    <xf numFmtId="0" fontId="0" fillId="0" borderId="1" xfId="0" applyFill="1" applyBorder="1"/>
    <xf numFmtId="0" fontId="6" fillId="0" borderId="1" xfId="0" applyFont="1" applyFill="1" applyBorder="1" applyAlignment="1">
      <alignment horizontal="center"/>
    </xf>
    <xf numFmtId="14" fontId="3" fillId="0" borderId="1" xfId="0" applyNumberFormat="1" applyFont="1" applyFill="1" applyBorder="1" applyAlignment="1"/>
    <xf numFmtId="0" fontId="5" fillId="0" borderId="1" xfId="0" applyFont="1" applyFill="1" applyBorder="1" applyAlignment="1">
      <alignment horizontal="right"/>
    </xf>
    <xf numFmtId="10" fontId="6" fillId="0" borderId="1" xfId="2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center" vertical="top" wrapText="1"/>
    </xf>
    <xf numFmtId="165" fontId="1" fillId="2" borderId="1" xfId="1" applyNumberFormat="1" applyFont="1" applyFill="1" applyBorder="1" applyAlignment="1">
      <alignment horizontal="center" vertical="top" wrapText="1"/>
    </xf>
    <xf numFmtId="39" fontId="1" fillId="2" borderId="1" xfId="1" applyNumberFormat="1" applyFont="1" applyFill="1" applyBorder="1" applyAlignment="1">
      <alignment horizontal="center" vertical="top" wrapText="1"/>
    </xf>
    <xf numFmtId="10" fontId="1" fillId="2" borderId="1" xfId="2" applyNumberFormat="1" applyFont="1" applyFill="1" applyBorder="1" applyAlignment="1">
      <alignment horizontal="center" vertical="top" wrapText="1"/>
    </xf>
    <xf numFmtId="166" fontId="1" fillId="2" borderId="3" xfId="1" applyNumberFormat="1" applyFont="1" applyFill="1" applyBorder="1" applyAlignment="1">
      <alignment horizontal="center" vertical="top" wrapText="1"/>
    </xf>
    <xf numFmtId="166" fontId="1" fillId="2" borderId="0" xfId="1" applyNumberFormat="1" applyFont="1" applyFill="1" applyBorder="1" applyAlignment="1">
      <alignment horizontal="center" vertical="top" wrapText="1"/>
    </xf>
    <xf numFmtId="39" fontId="0" fillId="0" borderId="0" xfId="0" applyNumberFormat="1"/>
    <xf numFmtId="10" fontId="0" fillId="0" borderId="0" xfId="0" applyNumberFormat="1"/>
    <xf numFmtId="166" fontId="0" fillId="0" borderId="0" xfId="0" applyNumberFormat="1"/>
    <xf numFmtId="0" fontId="7" fillId="0" borderId="0" xfId="0" applyFont="1"/>
    <xf numFmtId="0" fontId="8" fillId="0" borderId="0" xfId="0" applyFont="1" applyFill="1" applyBorder="1"/>
    <xf numFmtId="0" fontId="0" fillId="0" borderId="0" xfId="0" applyFont="1" applyFill="1"/>
    <xf numFmtId="39" fontId="0" fillId="0" borderId="0" xfId="0" applyNumberFormat="1" applyFill="1"/>
    <xf numFmtId="10" fontId="0" fillId="0" borderId="0" xfId="0" applyNumberFormat="1" applyFont="1" applyFill="1"/>
    <xf numFmtId="0" fontId="9" fillId="3" borderId="0" xfId="0" applyFont="1" applyFill="1"/>
    <xf numFmtId="39" fontId="9" fillId="3" borderId="0" xfId="0" applyNumberFormat="1" applyFont="1" applyFill="1"/>
    <xf numFmtId="10" fontId="9" fillId="3" borderId="0" xfId="0" applyNumberFormat="1" applyFont="1" applyFill="1"/>
    <xf numFmtId="166" fontId="9" fillId="3" borderId="0" xfId="0" applyNumberFormat="1" applyFont="1" applyFill="1"/>
    <xf numFmtId="0" fontId="9" fillId="0" borderId="0" xfId="0" applyFont="1" applyFill="1"/>
    <xf numFmtId="39" fontId="9" fillId="0" borderId="0" xfId="0" applyNumberFormat="1" applyFont="1" applyFill="1"/>
    <xf numFmtId="10" fontId="9" fillId="0" borderId="0" xfId="0" applyNumberFormat="1" applyFont="1" applyFill="1"/>
    <xf numFmtId="166" fontId="9" fillId="0" borderId="0" xfId="0" applyNumberFormat="1" applyFont="1" applyFill="1"/>
    <xf numFmtId="0" fontId="10" fillId="0" borderId="0" xfId="0" applyFont="1" applyFill="1"/>
    <xf numFmtId="166" fontId="0" fillId="0" borderId="0" xfId="0" applyNumberFormat="1" applyFont="1" applyFill="1"/>
    <xf numFmtId="39" fontId="10" fillId="0" borderId="0" xfId="0" applyNumberFormat="1" applyFont="1" applyFill="1"/>
    <xf numFmtId="10" fontId="9" fillId="3" borderId="0" xfId="2" applyNumberFormat="1" applyFont="1" applyFill="1"/>
    <xf numFmtId="43" fontId="0" fillId="0" borderId="0" xfId="1" applyFont="1" applyFill="1"/>
    <xf numFmtId="0" fontId="7" fillId="0" borderId="0" xfId="0" applyFont="1" applyFill="1"/>
    <xf numFmtId="166" fontId="0" fillId="0" borderId="0" xfId="0" applyNumberFormat="1" applyFill="1"/>
    <xf numFmtId="4" fontId="0" fillId="0" borderId="0" xfId="0" applyNumberFormat="1"/>
    <xf numFmtId="4" fontId="9" fillId="3" borderId="0" xfId="0" applyNumberFormat="1" applyFont="1" applyFill="1"/>
    <xf numFmtId="0" fontId="11" fillId="2" borderId="0" xfId="0" applyFont="1" applyFill="1"/>
    <xf numFmtId="4" fontId="11" fillId="2" borderId="0" xfId="0" applyNumberFormat="1" applyFont="1" applyFill="1"/>
    <xf numFmtId="10" fontId="11" fillId="2" borderId="0" xfId="0" applyNumberFormat="1" applyFont="1" applyFill="1"/>
    <xf numFmtId="166" fontId="11" fillId="2" borderId="0" xfId="0" applyNumberFormat="1" applyFont="1" applyFill="1"/>
    <xf numFmtId="4" fontId="0" fillId="0" borderId="0" xfId="0" applyNumberFormat="1" applyFill="1"/>
    <xf numFmtId="15" fontId="0" fillId="0" borderId="0" xfId="0" applyNumberFormat="1" applyFill="1"/>
    <xf numFmtId="167" fontId="0" fillId="0" borderId="0" xfId="0" applyNumberFormat="1" applyFill="1"/>
    <xf numFmtId="0" fontId="9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10" fontId="0" fillId="0" borderId="0" xfId="0" applyNumberFormat="1" applyFont="1"/>
    <xf numFmtId="39" fontId="0" fillId="0" borderId="0" xfId="0" applyNumberFormat="1" applyFont="1"/>
    <xf numFmtId="166" fontId="0" fillId="0" borderId="0" xfId="0" applyNumberFormat="1" applyFont="1"/>
    <xf numFmtId="0" fontId="2" fillId="2" borderId="2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</cellXfs>
  <cellStyles count="4">
    <cellStyle name="Comma" xfId="1" builtinId="3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0"/>
  <sheetViews>
    <sheetView tabSelected="1" zoomScale="85" zoomScaleNormal="85" workbookViewId="0">
      <selection activeCell="M19" sqref="M19"/>
    </sheetView>
  </sheetViews>
  <sheetFormatPr defaultColWidth="9.140625" defaultRowHeight="12.75"/>
  <cols>
    <col min="1" max="1" width="6.42578125" customWidth="1"/>
    <col min="2" max="2" width="45" customWidth="1"/>
    <col min="3" max="3" width="14" customWidth="1"/>
    <col min="4" max="4" width="15.140625" customWidth="1"/>
    <col min="5" max="5" width="24.140625" customWidth="1"/>
    <col min="6" max="6" width="14" customWidth="1"/>
    <col min="7" max="7" width="11.85546875" customWidth="1"/>
    <col min="8" max="9" width="13.28515625" style="1" customWidth="1"/>
    <col min="10" max="10" width="17.42578125" customWidth="1"/>
    <col min="11" max="11" width="8" customWidth="1"/>
  </cols>
  <sheetData>
    <row r="1" spans="1:9" ht="18.75">
      <c r="A1" s="3"/>
      <c r="B1" s="58" t="s">
        <v>42</v>
      </c>
      <c r="C1" s="59"/>
      <c r="D1" s="59"/>
      <c r="E1" s="59"/>
      <c r="F1" s="59"/>
      <c r="G1" s="59"/>
      <c r="H1" s="59"/>
    </row>
    <row r="2" spans="1:9">
      <c r="A2" s="4" t="s">
        <v>0</v>
      </c>
      <c r="B2" s="5" t="s">
        <v>55</v>
      </c>
      <c r="C2" s="5"/>
      <c r="D2" s="6"/>
      <c r="E2" s="7"/>
      <c r="F2" s="8"/>
      <c r="G2" s="9"/>
      <c r="H2" s="10"/>
    </row>
    <row r="3" spans="1:9" ht="15.75" customHeight="1">
      <c r="A3" s="11"/>
      <c r="B3" s="12"/>
      <c r="C3" s="12"/>
      <c r="D3" s="4"/>
      <c r="E3" s="13"/>
      <c r="F3" s="14"/>
      <c r="G3" s="9"/>
      <c r="H3" s="10"/>
    </row>
    <row r="4" spans="1:9" ht="25.5">
      <c r="A4" s="15" t="s">
        <v>1</v>
      </c>
      <c r="B4" s="16" t="s">
        <v>2</v>
      </c>
      <c r="C4" s="16" t="s">
        <v>3</v>
      </c>
      <c r="D4" s="16" t="s">
        <v>4</v>
      </c>
      <c r="E4" s="17" t="s">
        <v>5</v>
      </c>
      <c r="F4" s="18" t="s">
        <v>6</v>
      </c>
      <c r="G4" s="19" t="s">
        <v>7</v>
      </c>
      <c r="H4" s="20" t="s">
        <v>8</v>
      </c>
    </row>
    <row r="5" spans="1:9" ht="12.75" customHeight="1">
      <c r="E5" s="21"/>
      <c r="F5" s="22"/>
      <c r="G5" s="23"/>
    </row>
    <row r="6" spans="1:9" ht="12.75" customHeight="1">
      <c r="B6" s="24" t="s">
        <v>9</v>
      </c>
      <c r="E6" s="21"/>
      <c r="F6" s="22"/>
      <c r="G6" s="23"/>
    </row>
    <row r="7" spans="1:9" ht="12.75" customHeight="1">
      <c r="B7" s="25" t="s">
        <v>10</v>
      </c>
      <c r="E7" s="21"/>
      <c r="F7" s="22"/>
      <c r="G7" s="23"/>
    </row>
    <row r="8" spans="1:9" ht="12.75" customHeight="1">
      <c r="A8">
        <v>1</v>
      </c>
      <c r="B8" s="26" t="s">
        <v>11</v>
      </c>
      <c r="C8" s="2" t="s">
        <v>12</v>
      </c>
      <c r="D8" t="s">
        <v>13</v>
      </c>
      <c r="E8" s="27">
        <v>974.30100000000004</v>
      </c>
      <c r="F8" s="28">
        <f>+E8/$E$37</f>
        <v>5.3598691681121316E-2</v>
      </c>
      <c r="G8" s="23">
        <v>44553</v>
      </c>
      <c r="H8" s="28">
        <v>9.8250000000000004E-2</v>
      </c>
    </row>
    <row r="9" spans="1:9" ht="12.75" customHeight="1">
      <c r="A9">
        <v>2</v>
      </c>
      <c r="B9" s="26" t="s">
        <v>14</v>
      </c>
      <c r="C9" s="2" t="s">
        <v>15</v>
      </c>
      <c r="D9" t="s">
        <v>16</v>
      </c>
      <c r="E9" s="27">
        <v>958.68899999999996</v>
      </c>
      <c r="F9" s="28">
        <f>+E9/$E$37</f>
        <v>5.2739837205424717E-2</v>
      </c>
      <c r="G9" s="23">
        <v>44621</v>
      </c>
      <c r="H9" s="28">
        <v>9.4750000000000001E-2</v>
      </c>
    </row>
    <row r="10" spans="1:9" ht="12.75" customHeight="1">
      <c r="B10" s="29" t="s">
        <v>17</v>
      </c>
      <c r="C10" s="29"/>
      <c r="D10" s="29"/>
      <c r="E10" s="30">
        <f>SUM(E8:E9)</f>
        <v>1932.99</v>
      </c>
      <c r="F10" s="31">
        <f>SUM(F8:F9)</f>
        <v>0.10633852888654603</v>
      </c>
      <c r="G10" s="32"/>
      <c r="H10" s="32"/>
    </row>
    <row r="11" spans="1:9" s="1" customFormat="1" ht="12.75" customHeight="1">
      <c r="B11" s="33"/>
      <c r="C11" s="33"/>
      <c r="D11" s="33"/>
      <c r="E11" s="34"/>
      <c r="F11" s="35"/>
      <c r="G11" s="36"/>
    </row>
    <row r="12" spans="1:9" s="1" customFormat="1" ht="12.75" customHeight="1">
      <c r="B12" s="24" t="s">
        <v>18</v>
      </c>
      <c r="C12" s="33"/>
      <c r="D12" s="33"/>
      <c r="E12" s="34"/>
      <c r="F12" s="35"/>
      <c r="G12" s="36"/>
    </row>
    <row r="13" spans="1:9" s="1" customFormat="1" ht="12.75" customHeight="1">
      <c r="A13">
        <v>3</v>
      </c>
      <c r="B13" s="37" t="s">
        <v>24</v>
      </c>
      <c r="C13" s="37" t="s">
        <v>25</v>
      </c>
      <c r="D13" s="37" t="s">
        <v>19</v>
      </c>
      <c r="E13" s="27">
        <v>1670.7698854</v>
      </c>
      <c r="F13" s="28">
        <f>+E13/$E$37</f>
        <v>9.1913156157755138E-2</v>
      </c>
      <c r="G13" s="38">
        <v>44602</v>
      </c>
      <c r="H13" s="28">
        <v>3.3599999999999998E-2</v>
      </c>
      <c r="I13" s="44"/>
    </row>
    <row r="14" spans="1:9" s="1" customFormat="1" ht="12.75" customHeight="1">
      <c r="A14">
        <f>+A13+1</f>
        <v>4</v>
      </c>
      <c r="B14" s="26" t="s">
        <v>20</v>
      </c>
      <c r="C14" s="26" t="s">
        <v>21</v>
      </c>
      <c r="D14" s="28" t="s">
        <v>19</v>
      </c>
      <c r="E14" s="27">
        <v>266.3263781</v>
      </c>
      <c r="F14" s="28">
        <f>+E14/$E$37</f>
        <v>1.4651268372229567E-2</v>
      </c>
      <c r="G14" s="38">
        <v>44728</v>
      </c>
      <c r="H14" s="28">
        <v>3.5000000000000003E-2</v>
      </c>
      <c r="I14" s="44"/>
    </row>
    <row r="15" spans="1:9" s="1" customFormat="1" ht="12.75" customHeight="1">
      <c r="A15">
        <f>+A14+1</f>
        <v>5</v>
      </c>
      <c r="B15" s="37" t="s">
        <v>26</v>
      </c>
      <c r="C15" s="37" t="s">
        <v>27</v>
      </c>
      <c r="D15" s="37" t="s">
        <v>19</v>
      </c>
      <c r="E15" s="27">
        <v>47.104724599999997</v>
      </c>
      <c r="F15" s="28">
        <f>+E15/$E$37</f>
        <v>2.5913466275406987E-3</v>
      </c>
      <c r="G15" s="38">
        <v>44560</v>
      </c>
      <c r="H15" s="28">
        <v>3.3099999999999997E-2</v>
      </c>
      <c r="I15" s="44"/>
    </row>
    <row r="16" spans="1:9" s="1" customFormat="1" ht="12.75" customHeight="1">
      <c r="A16">
        <f>+A15+1</f>
        <v>6</v>
      </c>
      <c r="B16" s="37" t="s">
        <v>22</v>
      </c>
      <c r="C16" s="37" t="s">
        <v>23</v>
      </c>
      <c r="D16" s="37" t="s">
        <v>19</v>
      </c>
      <c r="E16" s="27">
        <v>23.972807299999999</v>
      </c>
      <c r="F16" s="28">
        <f>+E16/$E$37</f>
        <v>1.3188030261732609E-3</v>
      </c>
      <c r="G16" s="38">
        <v>44623</v>
      </c>
      <c r="H16" s="28">
        <v>3.3799999999999997E-2</v>
      </c>
      <c r="I16" s="44"/>
    </row>
    <row r="17" spans="1:14" s="1" customFormat="1" ht="12.75" customHeight="1">
      <c r="A17"/>
      <c r="B17" s="37"/>
      <c r="C17" s="37"/>
      <c r="D17" s="37"/>
      <c r="E17" s="39"/>
      <c r="F17" s="28"/>
      <c r="G17" s="38"/>
      <c r="H17" s="28"/>
      <c r="I17"/>
    </row>
    <row r="18" spans="1:14" s="1" customFormat="1" ht="12.75" customHeight="1">
      <c r="B18" s="29" t="s">
        <v>17</v>
      </c>
      <c r="C18" s="29"/>
      <c r="D18" s="29"/>
      <c r="E18" s="30">
        <f>SUM(E13:E17)</f>
        <v>2008.1737954</v>
      </c>
      <c r="F18" s="31">
        <f>SUM(F13:F17)</f>
        <v>0.11047457418369866</v>
      </c>
      <c r="G18" s="32"/>
      <c r="H18" s="32"/>
      <c r="I18"/>
    </row>
    <row r="19" spans="1:14" ht="12.75" customHeight="1">
      <c r="E19" s="21"/>
      <c r="F19" s="22"/>
      <c r="G19" s="23"/>
      <c r="I19"/>
      <c r="J19" s="53"/>
      <c r="K19" s="54"/>
      <c r="N19" s="22"/>
    </row>
    <row r="20" spans="1:14" ht="12.75" customHeight="1">
      <c r="B20" s="24" t="s">
        <v>28</v>
      </c>
      <c r="E20" s="21"/>
      <c r="F20" s="22"/>
      <c r="G20" s="23"/>
      <c r="I20"/>
      <c r="K20" s="28"/>
      <c r="N20" s="22"/>
    </row>
    <row r="21" spans="1:14" ht="12.75" customHeight="1">
      <c r="B21" s="24" t="s">
        <v>29</v>
      </c>
      <c r="E21" s="21"/>
      <c r="F21" s="22"/>
      <c r="G21" s="23"/>
      <c r="I21"/>
      <c r="K21" s="28"/>
      <c r="N21" s="22"/>
    </row>
    <row r="22" spans="1:14" ht="12.75" customHeight="1">
      <c r="A22">
        <f>A16+1</f>
        <v>7</v>
      </c>
      <c r="B22" s="26" t="s">
        <v>33</v>
      </c>
      <c r="C22" s="26" t="s">
        <v>34</v>
      </c>
      <c r="D22" s="26" t="s">
        <v>35</v>
      </c>
      <c r="E22" s="27">
        <v>5782.8419999999996</v>
      </c>
      <c r="F22" s="28">
        <f t="shared" ref="F22:F28" si="0">+E22/$E$37</f>
        <v>0.31812834575622823</v>
      </c>
      <c r="G22" s="38">
        <v>45142</v>
      </c>
      <c r="H22" s="28">
        <v>7.8750000000000001E-2</v>
      </c>
      <c r="I22"/>
      <c r="J22" s="22"/>
      <c r="K22" s="28"/>
      <c r="N22" s="22"/>
    </row>
    <row r="23" spans="1:14" ht="12.75" customHeight="1">
      <c r="A23">
        <f>A22+1</f>
        <v>8</v>
      </c>
      <c r="B23" s="26" t="s">
        <v>30</v>
      </c>
      <c r="C23" s="26" t="s">
        <v>31</v>
      </c>
      <c r="D23" s="26" t="s">
        <v>32</v>
      </c>
      <c r="E23" s="27">
        <v>3660.1774999999998</v>
      </c>
      <c r="F23" s="28">
        <f t="shared" si="0"/>
        <v>0.20135535663073054</v>
      </c>
      <c r="G23" s="38">
        <v>45306</v>
      </c>
      <c r="H23" s="28">
        <v>5.9755000000000003E-2</v>
      </c>
      <c r="I23"/>
      <c r="K23" s="28"/>
      <c r="N23" s="22"/>
    </row>
    <row r="24" spans="1:14" s="2" customFormat="1" ht="12.75" customHeight="1">
      <c r="A24">
        <f t="shared" ref="A24:A28" si="1">A23+1</f>
        <v>9</v>
      </c>
      <c r="B24" s="26" t="s">
        <v>43</v>
      </c>
      <c r="C24" s="26" t="s">
        <v>44</v>
      </c>
      <c r="D24" s="26" t="s">
        <v>45</v>
      </c>
      <c r="E24" s="27">
        <v>1433.19</v>
      </c>
      <c r="F24" s="28">
        <f t="shared" si="0"/>
        <v>7.8843302973584412E-2</v>
      </c>
      <c r="G24" s="38">
        <v>44915</v>
      </c>
      <c r="H24" s="28">
        <v>0</v>
      </c>
      <c r="I24"/>
      <c r="J24"/>
      <c r="K24" s="28"/>
      <c r="N24" s="55"/>
    </row>
    <row r="25" spans="1:14" ht="12.75" customHeight="1">
      <c r="A25">
        <f t="shared" si="1"/>
        <v>10</v>
      </c>
      <c r="B25" s="26" t="s">
        <v>46</v>
      </c>
      <c r="C25" s="26" t="s">
        <v>47</v>
      </c>
      <c r="D25" s="26" t="s">
        <v>48</v>
      </c>
      <c r="E25" s="27">
        <v>1032.9960000000001</v>
      </c>
      <c r="F25" s="28">
        <f t="shared" si="0"/>
        <v>5.6827647833504837E-2</v>
      </c>
      <c r="G25" s="38">
        <v>46568</v>
      </c>
      <c r="H25" s="28">
        <v>8.5900000000000004E-2</v>
      </c>
      <c r="I25"/>
      <c r="K25" s="28"/>
      <c r="N25" s="22"/>
    </row>
    <row r="26" spans="1:14" ht="12.75" customHeight="1">
      <c r="A26">
        <f t="shared" si="1"/>
        <v>11</v>
      </c>
      <c r="B26" s="26" t="s">
        <v>49</v>
      </c>
      <c r="C26" s="26" t="s">
        <v>50</v>
      </c>
      <c r="D26" s="26" t="s">
        <v>51</v>
      </c>
      <c r="E26" s="27">
        <v>469.04640000000001</v>
      </c>
      <c r="F26" s="28">
        <f t="shared" si="0"/>
        <v>2.5803394821251237E-2</v>
      </c>
      <c r="G26" s="38">
        <v>46387</v>
      </c>
      <c r="H26" s="28">
        <v>9.8049999999999998E-2</v>
      </c>
      <c r="I26"/>
      <c r="J26" s="2"/>
      <c r="K26" s="28"/>
      <c r="N26" s="22"/>
    </row>
    <row r="27" spans="1:14" ht="12.75" customHeight="1">
      <c r="A27">
        <f t="shared" si="1"/>
        <v>12</v>
      </c>
      <c r="B27" s="26" t="s">
        <v>49</v>
      </c>
      <c r="C27" s="26" t="s">
        <v>52</v>
      </c>
      <c r="D27" s="26" t="s">
        <v>51</v>
      </c>
      <c r="E27" s="27">
        <v>464.75616000000002</v>
      </c>
      <c r="F27" s="28">
        <f t="shared" si="0"/>
        <v>2.5567378178552508E-2</v>
      </c>
      <c r="G27" s="38">
        <v>46477</v>
      </c>
      <c r="H27" s="28">
        <v>0.10009999999999999</v>
      </c>
      <c r="I27"/>
      <c r="J27" s="2"/>
      <c r="K27" s="28"/>
      <c r="N27" s="22"/>
    </row>
    <row r="28" spans="1:14" ht="12.75" customHeight="1">
      <c r="A28">
        <f t="shared" si="1"/>
        <v>13</v>
      </c>
      <c r="B28" s="26" t="s">
        <v>53</v>
      </c>
      <c r="C28" s="26" t="s">
        <v>54</v>
      </c>
      <c r="D28" s="26" t="s">
        <v>36</v>
      </c>
      <c r="E28" s="27">
        <v>0</v>
      </c>
      <c r="F28" s="28">
        <f t="shared" si="0"/>
        <v>0</v>
      </c>
      <c r="G28" s="38">
        <v>44666</v>
      </c>
      <c r="H28" s="28">
        <v>0</v>
      </c>
      <c r="I28"/>
      <c r="K28" s="28"/>
      <c r="N28" s="22"/>
    </row>
    <row r="29" spans="1:14" ht="12.75" customHeight="1">
      <c r="B29" s="29" t="s">
        <v>17</v>
      </c>
      <c r="C29" s="29"/>
      <c r="D29" s="29"/>
      <c r="E29" s="30">
        <f>SUM(E22:E28)</f>
        <v>12843.00806</v>
      </c>
      <c r="F29" s="40">
        <f>SUM(F22:F28)</f>
        <v>0.70652542619385172</v>
      </c>
      <c r="G29" s="32"/>
      <c r="H29" s="32"/>
      <c r="I29"/>
      <c r="K29" s="28"/>
    </row>
    <row r="30" spans="1:14" ht="12.75" customHeight="1">
      <c r="E30" s="21"/>
      <c r="F30" s="22"/>
      <c r="G30" s="23"/>
      <c r="H30" s="41"/>
      <c r="I30"/>
      <c r="K30" s="28"/>
      <c r="L30" s="2"/>
      <c r="M30" s="56"/>
      <c r="N30" s="57"/>
    </row>
    <row r="31" spans="1:14" ht="12.75" customHeight="1">
      <c r="B31" s="42" t="s">
        <v>37</v>
      </c>
      <c r="C31" s="42"/>
      <c r="D31" s="1" t="s">
        <v>38</v>
      </c>
      <c r="E31" s="27">
        <v>37.695079999999997</v>
      </c>
      <c r="F31" s="28">
        <f>+E31/$E$37</f>
        <v>2.0736989603984831E-3</v>
      </c>
      <c r="G31" s="43"/>
      <c r="H31" s="41"/>
      <c r="I31" s="41"/>
      <c r="K31" s="28"/>
    </row>
    <row r="32" spans="1:14" ht="12.75" customHeight="1">
      <c r="B32" s="29" t="s">
        <v>17</v>
      </c>
      <c r="C32" s="29"/>
      <c r="D32" s="29"/>
      <c r="E32" s="30">
        <f>+E31</f>
        <v>37.695079999999997</v>
      </c>
      <c r="F32" s="31">
        <f>+F31</f>
        <v>2.0736989603984831E-3</v>
      </c>
      <c r="G32" s="32"/>
      <c r="H32" s="32"/>
      <c r="I32" s="41"/>
      <c r="K32" s="28"/>
    </row>
    <row r="33" spans="2:11" ht="12.75" customHeight="1">
      <c r="E33" s="21"/>
      <c r="F33" s="22"/>
      <c r="G33" s="23"/>
      <c r="H33" s="41"/>
      <c r="I33" s="41"/>
      <c r="K33" s="28"/>
    </row>
    <row r="34" spans="2:11" ht="12.75" customHeight="1">
      <c r="B34" s="24" t="s">
        <v>39</v>
      </c>
      <c r="C34" s="24"/>
      <c r="E34" s="21"/>
      <c r="F34" s="22"/>
      <c r="G34" s="23"/>
      <c r="H34" s="41"/>
      <c r="I34" s="41"/>
      <c r="J34" s="22"/>
      <c r="K34" s="28"/>
    </row>
    <row r="35" spans="2:11" ht="12.75" customHeight="1">
      <c r="B35" s="24" t="s">
        <v>40</v>
      </c>
      <c r="C35" s="24"/>
      <c r="E35" s="44">
        <f>E37-E29-E32-E10-E18</f>
        <v>1355.8342256000005</v>
      </c>
      <c r="F35" s="22">
        <f>+E35/$E$37</f>
        <v>7.4587771775505005E-2</v>
      </c>
      <c r="G35" s="23"/>
      <c r="H35" s="41"/>
      <c r="I35" s="41"/>
      <c r="J35" s="22"/>
      <c r="K35" s="28"/>
    </row>
    <row r="36" spans="2:11" ht="12.75" customHeight="1">
      <c r="B36" s="29" t="s">
        <v>17</v>
      </c>
      <c r="C36" s="29"/>
      <c r="D36" s="29"/>
      <c r="E36" s="45">
        <f>SUM(E35)</f>
        <v>1355.8342256000005</v>
      </c>
      <c r="F36" s="31">
        <f>SUM(F35)</f>
        <v>7.4587771775505005E-2</v>
      </c>
      <c r="G36" s="32"/>
      <c r="H36" s="32"/>
      <c r="I36" s="41"/>
      <c r="J36" s="22"/>
      <c r="K36" s="28"/>
    </row>
    <row r="37" spans="2:11" ht="12.75" customHeight="1">
      <c r="B37" s="46" t="s">
        <v>41</v>
      </c>
      <c r="C37" s="46"/>
      <c r="D37" s="46"/>
      <c r="E37" s="47">
        <v>18177.701161000001</v>
      </c>
      <c r="F37" s="48">
        <f>+F36+F29+F32+F10+F18</f>
        <v>0.99999999999999989</v>
      </c>
      <c r="G37" s="49"/>
      <c r="H37" s="49"/>
      <c r="I37" s="50"/>
      <c r="J37" s="22"/>
      <c r="K37" s="28"/>
    </row>
    <row r="38" spans="2:11" ht="12.75" customHeight="1">
      <c r="H38" s="50"/>
      <c r="I38" s="50"/>
      <c r="J38" s="22"/>
      <c r="K38" s="28"/>
    </row>
    <row r="39" spans="2:11" ht="12.75" customHeight="1">
      <c r="F39" s="21"/>
      <c r="H39" s="50"/>
      <c r="I39" s="50"/>
      <c r="K39" s="28"/>
    </row>
    <row r="40" spans="2:11" ht="12.75" customHeight="1">
      <c r="E40" s="44"/>
      <c r="F40" s="22"/>
      <c r="H40" s="50"/>
      <c r="I40" s="50"/>
      <c r="J40" s="1"/>
      <c r="K40" s="28"/>
    </row>
    <row r="41" spans="2:11" ht="12.75" customHeight="1">
      <c r="E41" s="21"/>
      <c r="H41" s="50"/>
      <c r="I41" s="50"/>
      <c r="J41" s="22"/>
      <c r="K41" s="28"/>
    </row>
    <row r="42" spans="2:11" ht="12.75" customHeight="1">
      <c r="B42" s="24"/>
      <c r="C42" s="24"/>
      <c r="E42" s="44"/>
      <c r="H42" s="50"/>
      <c r="I42" s="50"/>
      <c r="J42" s="22"/>
      <c r="K42" s="28"/>
    </row>
    <row r="43" spans="2:11" ht="12.75" customHeight="1">
      <c r="B43" s="24"/>
      <c r="C43" s="24"/>
      <c r="E43" s="44"/>
      <c r="J43" s="22"/>
      <c r="K43" s="28"/>
    </row>
    <row r="44" spans="2:11" ht="12.75" customHeight="1">
      <c r="B44" s="24"/>
      <c r="C44" s="24"/>
      <c r="E44" s="44"/>
    </row>
    <row r="45" spans="2:11" ht="12.75" customHeight="1">
      <c r="B45" s="24"/>
      <c r="C45" s="24"/>
      <c r="K45" s="22"/>
    </row>
    <row r="46" spans="2:11" ht="12.75" customHeight="1">
      <c r="B46" s="24"/>
      <c r="C46" s="24"/>
      <c r="H46" s="51"/>
      <c r="I46" s="51"/>
    </row>
    <row r="47" spans="2:11" ht="12.75" customHeight="1">
      <c r="H47" s="51"/>
      <c r="I47" s="51"/>
    </row>
    <row r="48" spans="2:11" ht="12.75" customHeight="1"/>
    <row r="49" spans="8:10" ht="12.75" customHeight="1"/>
    <row r="50" spans="8:10" ht="12.75" customHeight="1">
      <c r="H50" s="27"/>
      <c r="I50" s="27"/>
    </row>
    <row r="51" spans="8:10" ht="12.75" customHeight="1"/>
    <row r="52" spans="8:10" ht="12.75" customHeight="1"/>
    <row r="53" spans="8:10" ht="12.75" customHeight="1"/>
    <row r="54" spans="8:10" ht="12.75" customHeight="1">
      <c r="H54" s="27"/>
      <c r="I54" s="27"/>
    </row>
    <row r="55" spans="8:10" ht="12.75" customHeight="1">
      <c r="H55" s="52"/>
      <c r="I55" s="52"/>
    </row>
    <row r="56" spans="8:10" ht="12.75" customHeight="1">
      <c r="H56" s="50"/>
      <c r="I56" s="50"/>
    </row>
    <row r="57" spans="8:10" ht="12.75" customHeight="1">
      <c r="H57" s="52"/>
      <c r="I57" s="52"/>
    </row>
    <row r="58" spans="8:10" ht="12.75" customHeight="1"/>
    <row r="59" spans="8:10" ht="12.75" customHeight="1">
      <c r="J59" s="44"/>
    </row>
    <row r="60" spans="8:10" ht="12.75" customHeight="1"/>
    <row r="61" spans="8:10" ht="12.75" customHeight="1"/>
    <row r="62" spans="8:10" ht="12.75" customHeight="1"/>
    <row r="63" spans="8:10" ht="12.75" customHeight="1"/>
    <row r="64" spans="8:10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</sheetData>
  <sortState ref="B13:H16">
    <sortCondition descending="1" ref="F13:F16"/>
  </sortState>
  <mergeCells count="1">
    <mergeCell ref="B1:H1"/>
  </mergeCells>
  <pageMargins left="0.75" right="0.75" top="1" bottom="1" header="0.5" footer="0.5"/>
  <pageSetup paperSize="9" orientation="portrait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XMLData TextToDisplay="%CLASSIFICATIONDATETIME%">11:28 05/05/2020</XMLData>
</file>

<file path=customXml/item2.xml><?xml version="1.0" encoding="utf-8"?>
<XMLData TextToDisplay="RightsWATCHMark">9|CITI-No PII-Confidential|{00000000-0000-0000-0000-000000000000}</XMLData>
</file>

<file path=customXml/item3.xml><?xml version="1.0" encoding="utf-8"?>
<XMLData TextToDisplay="%DOCUMENTGUID%">{00000000-0000-0000-0000-000000000000}</XMLData>
</file>

<file path=customXml/itemProps1.xml><?xml version="1.0" encoding="utf-8"?>
<ds:datastoreItem xmlns:ds="http://schemas.openxmlformats.org/officeDocument/2006/customXml" ds:itemID="{CC72615F-E051-45FC-903B-E51758370557}">
  <ds:schemaRefs/>
</ds:datastoreItem>
</file>

<file path=customXml/itemProps2.xml><?xml version="1.0" encoding="utf-8"?>
<ds:datastoreItem xmlns:ds="http://schemas.openxmlformats.org/officeDocument/2006/customXml" ds:itemID="{CD9EEACB-DC22-47D4-8519-C104CCDFD4A9}">
  <ds:schemaRefs/>
</ds:datastoreItem>
</file>

<file path=customXml/itemProps3.xml><?xml version="1.0" encoding="utf-8"?>
<ds:datastoreItem xmlns:ds="http://schemas.openxmlformats.org/officeDocument/2006/customXml" ds:itemID="{4F4B374D-FCA7-48A5-AEAE-94185906E7D0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Series II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Vishe, Abhiram Narayan [ICG-OPS]</dc:creator>
  <cp:lastModifiedBy>Ajay Saini</cp:lastModifiedBy>
  <dcterms:created xsi:type="dcterms:W3CDTF">1996-10-14T23:33:00Z</dcterms:created>
  <dcterms:modified xsi:type="dcterms:W3CDTF">2021-09-17T12:09:10Z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1556964536</vt:i4>
  </property>
  <property fmtid="{D5CDD505-2E9C-101B-9397-08002B2CF9AE}" pid="3" name="_NewReviewCycle">
    <vt:lpwstr/>
  </property>
  <property fmtid="{D5CDD505-2E9C-101B-9397-08002B2CF9AE}" pid="4" name="_EmailSubject">
    <vt:lpwstr>IIFCL Factsheet Checking</vt:lpwstr>
  </property>
  <property fmtid="{D5CDD505-2E9C-101B-9397-08002B2CF9AE}" pid="5" name="_AuthorEmail">
    <vt:lpwstr>sg99745@imcap.ap.ssmb.com</vt:lpwstr>
  </property>
  <property fmtid="{D5CDD505-2E9C-101B-9397-08002B2CF9AE}" pid="6" name="_AuthorEmailDisplayName">
    <vt:lpwstr>Gandha, Sagar [ICG-OPS]</vt:lpwstr>
  </property>
  <property fmtid="{D5CDD505-2E9C-101B-9397-08002B2CF9AE}" pid="7" name="_ReviewingToolsShownOnce">
    <vt:lpwstr/>
  </property>
  <property fmtid="{D5CDD505-2E9C-101B-9397-08002B2CF9AE}" pid="8" name="RightsWATCHMark">
    <vt:lpwstr>9|CITI-No PII-Confidential|{00000000-0000-0000-0000-000000000000}</vt:lpwstr>
  </property>
  <property fmtid="{D5CDD505-2E9C-101B-9397-08002B2CF9AE}" pid="9" name="ICV">
    <vt:lpwstr>F3587072DBB041E2A7663278520BF866</vt:lpwstr>
  </property>
  <property fmtid="{D5CDD505-2E9C-101B-9397-08002B2CF9AE}" pid="10" name="KSOProductBuildVer">
    <vt:lpwstr>1033-11.2.0.10296</vt:lpwstr>
  </property>
</Properties>
</file>