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KAS\Desktop\Portfolio\"/>
    </mc:Choice>
  </mc:AlternateContent>
  <bookViews>
    <workbookView xWindow="0" yWindow="0" windowWidth="8820" windowHeight="6075"/>
  </bookViews>
  <sheets>
    <sheet name="Series II" sheetId="2" r:id="rId1"/>
  </sheets>
  <externalReferences>
    <externalReference r:id="rId2"/>
  </externalReferences>
  <definedNames>
    <definedName name="_xlnm._FilterDatabase" localSheetId="0" hidden="1">'Series II'!$A$1:$K$92</definedName>
  </definedNames>
  <calcPr calcId="152511"/>
</workbook>
</file>

<file path=xl/calcChain.xml><?xml version="1.0" encoding="utf-8"?>
<calcChain xmlns="http://schemas.openxmlformats.org/spreadsheetml/2006/main">
  <c r="A30" i="2" l="1"/>
  <c r="E31" i="2" l="1"/>
  <c r="E18" i="2"/>
  <c r="E9" i="2"/>
  <c r="K21" i="2" l="1"/>
  <c r="K18" i="2"/>
  <c r="K16" i="2"/>
  <c r="K14" i="2"/>
  <c r="K13" i="2"/>
  <c r="K10" i="2"/>
  <c r="F27" i="2" l="1"/>
  <c r="F25" i="2"/>
  <c r="K22" i="2" s="1"/>
  <c r="A12" i="2"/>
  <c r="A13" i="2" s="1"/>
  <c r="A14" i="2" s="1"/>
  <c r="A15" i="2" s="1"/>
  <c r="A16" i="2" s="1"/>
  <c r="F12" i="2"/>
  <c r="F13" i="2"/>
  <c r="F15" i="2" l="1"/>
  <c r="F8" i="2" l="1"/>
  <c r="K12" i="2" s="1"/>
  <c r="F9" i="2" l="1"/>
  <c r="F14" i="2"/>
  <c r="A22" i="2" l="1"/>
  <c r="F16" i="2"/>
  <c r="K20" i="2" s="1"/>
  <c r="F18" i="2" l="1"/>
  <c r="A23" i="2"/>
  <c r="A24" i="2" l="1"/>
  <c r="F28" i="2" l="1"/>
  <c r="F30" i="2" l="1"/>
  <c r="K24" i="2" s="1"/>
  <c r="F29" i="2"/>
  <c r="K17" i="2" s="1"/>
  <c r="B2" i="2" l="1"/>
  <c r="F33" i="2"/>
  <c r="K11" i="2" s="1"/>
  <c r="E34" i="2"/>
  <c r="F34" i="2" l="1"/>
  <c r="A25" i="2" l="1"/>
  <c r="A26" i="2" s="1"/>
  <c r="A27" i="2" l="1"/>
  <c r="E37" i="2"/>
  <c r="F37" i="2" s="1"/>
  <c r="K25" i="2" s="1"/>
  <c r="F22" i="2"/>
  <c r="K9" i="2" s="1"/>
  <c r="A28" i="2" l="1"/>
  <c r="A29" i="2" s="1"/>
  <c r="F38" i="2"/>
  <c r="F26" i="2" l="1"/>
  <c r="K23" i="2" s="1"/>
  <c r="F23" i="2"/>
  <c r="K15" i="2" s="1"/>
  <c r="F24" i="2" l="1"/>
  <c r="K19" i="2" s="1"/>
  <c r="F31" i="2" l="1"/>
  <c r="F39" i="2" s="1"/>
  <c r="E38" i="2"/>
</calcChain>
</file>

<file path=xl/sharedStrings.xml><?xml version="1.0" encoding="utf-8"?>
<sst xmlns="http://schemas.openxmlformats.org/spreadsheetml/2006/main" count="89" uniqueCount="67">
  <si>
    <t xml:space="preserve">  </t>
  </si>
  <si>
    <t>MONEY MARKET INSTRUMENT</t>
  </si>
  <si>
    <t>Maturity Date</t>
  </si>
  <si>
    <t>Net Receivable/Payable</t>
  </si>
  <si>
    <t>Treasury Bill</t>
  </si>
  <si>
    <t>Percent</t>
  </si>
  <si>
    <t>SOV</t>
  </si>
  <si>
    <t>Name of Instrument</t>
  </si>
  <si>
    <t>Grand Total</t>
  </si>
  <si>
    <t>Market value (Rs. In lakhs)</t>
  </si>
  <si>
    <t>Cash &amp; Cash Equivalents</t>
  </si>
  <si>
    <t>Sector / Rating</t>
  </si>
  <si>
    <t>Listed / awaiting listing on the stock exchanges</t>
  </si>
  <si>
    <t>BONDS &amp; NCDs</t>
  </si>
  <si>
    <t>% to Net Assets</t>
  </si>
  <si>
    <t>Sr. No.</t>
  </si>
  <si>
    <t>Unrated</t>
  </si>
  <si>
    <t>Rating / Industry</t>
  </si>
  <si>
    <t>Total</t>
  </si>
  <si>
    <t>ISIN</t>
  </si>
  <si>
    <t>Cash &amp; Equivalents</t>
  </si>
  <si>
    <t>INE975G08223</t>
  </si>
  <si>
    <t>IL&amp;FS Transportation Networks Limited</t>
  </si>
  <si>
    <t>INE563M07011</t>
  </si>
  <si>
    <t>Feedback Infra Private Limited</t>
  </si>
  <si>
    <t>SP Jammu Udhampur Highway Limited</t>
  </si>
  <si>
    <t>Darbhanga Motihari Transmission Company Limited</t>
  </si>
  <si>
    <t>INE923L07241</t>
  </si>
  <si>
    <t>INE477K07018</t>
  </si>
  <si>
    <t>Green Infra Wind Energy Limited</t>
  </si>
  <si>
    <t>ICRA D</t>
  </si>
  <si>
    <t>Fixed Deposit</t>
  </si>
  <si>
    <t>INE732Q07AL0</t>
  </si>
  <si>
    <t>INE732Q07AM8</t>
  </si>
  <si>
    <t>BWR A2+</t>
  </si>
  <si>
    <t>Commercial Paper</t>
  </si>
  <si>
    <t>CARE D</t>
  </si>
  <si>
    <t>CRISIL A1+</t>
  </si>
  <si>
    <t>CRISIL AA</t>
  </si>
  <si>
    <t>CARE AAA</t>
  </si>
  <si>
    <t>CARE A1+</t>
  </si>
  <si>
    <t>ICRA AAA</t>
  </si>
  <si>
    <t>NIIF Infrastructure Finance Limted</t>
  </si>
  <si>
    <t>INE246R07418</t>
  </si>
  <si>
    <t>CARE BBB-</t>
  </si>
  <si>
    <t>ICRA AA+</t>
  </si>
  <si>
    <t>Aggregated Yield %</t>
  </si>
  <si>
    <t>IN002020Z394</t>
  </si>
  <si>
    <t>364 DAY TBILL 30DEC2021</t>
  </si>
  <si>
    <t>IN002020Z485</t>
  </si>
  <si>
    <t>364 DAY TBILL 03MAR2022</t>
  </si>
  <si>
    <t>IN002020Z451</t>
  </si>
  <si>
    <t>364 DAY TBILL 10FEB2022</t>
  </si>
  <si>
    <t>INE754R14151</t>
  </si>
  <si>
    <t>CRISIL A1</t>
  </si>
  <si>
    <t>Hero Future Energies Private Limited</t>
  </si>
  <si>
    <t>364 DAY TBILL 16JUN2022</t>
  </si>
  <si>
    <t>IN002021Z111</t>
  </si>
  <si>
    <t>ACUITE A2</t>
  </si>
  <si>
    <t>IN002021Z251</t>
  </si>
  <si>
    <t>364 DAY TBILL 15SEP2022</t>
  </si>
  <si>
    <t>INE752E07JM3</t>
  </si>
  <si>
    <t>INE752E07IW4</t>
  </si>
  <si>
    <t>Power Grid Corporation of india Limited</t>
  </si>
  <si>
    <t>CRISIL AAA</t>
  </si>
  <si>
    <t>IND AA-</t>
  </si>
  <si>
    <t>IIFCL MF INFRASTRUCTURE DEBT FUND SR - II (BSE SCRIP CODE 540456)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</si>
</sst>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[$-409]dd\-mmm\-yy;@"/>
    <numFmt numFmtId="166" formatCode="_ * #,##0_)_£_ ;_ * \(#,##0\)_£_ ;_ * &quot;-&quot;??_)_£_ ;_ @_ "/>
    <numFmt numFmtId="167" formatCode="dd\-mmm\-yyyy"/>
    <numFmt numFmtId="168" formatCode="#,##0.000000000000_);\(#,##0.000000000000\)"/>
  </numFmts>
  <fonts count="13">
    <font>
      <sz val="10"/>
      <name val="Arial"/>
      <family val="2"/>
    </font>
    <font>
      <b/>
      <sz val="10"/>
      <color indexed="9"/>
      <name val="Times New Roman"/>
      <family val="1"/>
    </font>
    <font>
      <b/>
      <sz val="10"/>
      <color indexed="62"/>
      <name val="Times New Roman"/>
      <family val="1"/>
    </font>
    <font>
      <b/>
      <sz val="10"/>
      <name val="Times New Roman"/>
      <family val="1"/>
    </font>
    <font>
      <sz val="10"/>
      <color indexed="62"/>
      <name val="Times New Roman"/>
      <family val="1"/>
    </font>
    <font>
      <sz val="10"/>
      <name val="Times New Roman"/>
      <family val="1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Trebuchet MS"/>
      <family val="2"/>
    </font>
    <font>
      <sz val="10"/>
      <color indexed="8"/>
      <name val="Arial"/>
      <family val="2"/>
    </font>
    <font>
      <b/>
      <sz val="14"/>
      <color rgb="FFFFFFFF"/>
      <name val="Times New Roman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000000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54">
    <xf numFmtId="0" fontId="0" fillId="0" borderId="0" xfId="0"/>
    <xf numFmtId="14" fontId="2" fillId="0" borderId="1" xfId="0" applyNumberFormat="1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 horizontal="left"/>
    </xf>
    <xf numFmtId="165" fontId="2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right"/>
    </xf>
    <xf numFmtId="10" fontId="5" fillId="0" borderId="1" xfId="2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/>
    </xf>
    <xf numFmtId="14" fontId="2" fillId="0" borderId="1" xfId="0" applyNumberFormat="1" applyFont="1" applyFill="1" applyBorder="1" applyAlignment="1"/>
    <xf numFmtId="0" fontId="1" fillId="2" borderId="1" xfId="0" applyFont="1" applyFill="1" applyBorder="1" applyAlignment="1">
      <alignment horizontal="center" vertical="top" wrapText="1"/>
    </xf>
    <xf numFmtId="166" fontId="1" fillId="2" borderId="1" xfId="1" applyNumberFormat="1" applyFont="1" applyFill="1" applyBorder="1" applyAlignment="1">
      <alignment horizontal="center" vertical="top" wrapText="1"/>
    </xf>
    <xf numFmtId="10" fontId="1" fillId="2" borderId="1" xfId="2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/>
    </xf>
    <xf numFmtId="0" fontId="6" fillId="3" borderId="0" xfId="0" applyFont="1" applyFill="1"/>
    <xf numFmtId="0" fontId="7" fillId="2" borderId="0" xfId="0" applyFont="1" applyFill="1"/>
    <xf numFmtId="167" fontId="1" fillId="2" borderId="1" xfId="1" applyNumberFormat="1" applyFont="1" applyFill="1" applyBorder="1" applyAlignment="1">
      <alignment horizontal="center" vertical="top" wrapText="1"/>
    </xf>
    <xf numFmtId="167" fontId="0" fillId="0" borderId="0" xfId="0" applyNumberFormat="1"/>
    <xf numFmtId="167" fontId="6" fillId="3" borderId="0" xfId="0" applyNumberFormat="1" applyFont="1" applyFill="1"/>
    <xf numFmtId="167" fontId="7" fillId="2" borderId="0" xfId="0" applyNumberFormat="1" applyFont="1" applyFill="1"/>
    <xf numFmtId="39" fontId="1" fillId="2" borderId="1" xfId="1" applyNumberFormat="1" applyFont="1" applyFill="1" applyBorder="1" applyAlignment="1">
      <alignment horizontal="center" vertical="top" wrapText="1"/>
    </xf>
    <xf numFmtId="39" fontId="0" fillId="0" borderId="0" xfId="0" applyNumberFormat="1"/>
    <xf numFmtId="39" fontId="6" fillId="3" borderId="0" xfId="0" applyNumberFormat="1" applyFont="1" applyFill="1"/>
    <xf numFmtId="10" fontId="0" fillId="0" borderId="0" xfId="0" applyNumberFormat="1"/>
    <xf numFmtId="10" fontId="6" fillId="3" borderId="0" xfId="0" applyNumberFormat="1" applyFont="1" applyFill="1"/>
    <xf numFmtId="10" fontId="7" fillId="2" borderId="0" xfId="0" applyNumberFormat="1" applyFont="1" applyFill="1"/>
    <xf numFmtId="0" fontId="8" fillId="0" borderId="0" xfId="0" applyFont="1"/>
    <xf numFmtId="0" fontId="8" fillId="0" borderId="0" xfId="0" applyFont="1" applyBorder="1" applyAlignment="1">
      <alignment horizontal="left" vertical="top"/>
    </xf>
    <xf numFmtId="4" fontId="7" fillId="2" borderId="0" xfId="0" applyNumberFormat="1" applyFont="1" applyFill="1"/>
    <xf numFmtId="0" fontId="0" fillId="0" borderId="0" xfId="0" applyFill="1"/>
    <xf numFmtId="4" fontId="0" fillId="0" borderId="0" xfId="0" applyNumberFormat="1" applyFill="1"/>
    <xf numFmtId="168" fontId="0" fillId="0" borderId="0" xfId="0" applyNumberFormat="1" applyFill="1"/>
    <xf numFmtId="4" fontId="0" fillId="0" borderId="0" xfId="0" applyNumberFormat="1"/>
    <xf numFmtId="39" fontId="0" fillId="0" borderId="0" xfId="0" applyNumberFormat="1" applyFill="1"/>
    <xf numFmtId="10" fontId="0" fillId="0" borderId="0" xfId="0" applyNumberFormat="1" applyFont="1" applyFill="1"/>
    <xf numFmtId="15" fontId="0" fillId="0" borderId="0" xfId="0" applyNumberFormat="1" applyFill="1"/>
    <xf numFmtId="0" fontId="0" fillId="0" borderId="0" xfId="0" applyFont="1"/>
    <xf numFmtId="10" fontId="0" fillId="0" borderId="0" xfId="0" applyNumberFormat="1" applyFont="1"/>
    <xf numFmtId="167" fontId="0" fillId="0" borderId="0" xfId="0" applyNumberFormat="1" applyFont="1"/>
    <xf numFmtId="0" fontId="0" fillId="0" borderId="0" xfId="0" applyFont="1" applyFill="1"/>
    <xf numFmtId="164" fontId="0" fillId="0" borderId="0" xfId="1" applyFont="1" applyFill="1"/>
    <xf numFmtId="39" fontId="0" fillId="0" borderId="0" xfId="0" applyNumberFormat="1" applyFont="1"/>
    <xf numFmtId="4" fontId="6" fillId="3" borderId="0" xfId="0" applyNumberFormat="1" applyFont="1" applyFill="1"/>
    <xf numFmtId="10" fontId="6" fillId="3" borderId="0" xfId="2" applyNumberFormat="1" applyFont="1" applyFill="1"/>
    <xf numFmtId="0" fontId="10" fillId="0" borderId="0" xfId="0" applyFont="1" applyFill="1" applyBorder="1"/>
    <xf numFmtId="167" fontId="0" fillId="0" borderId="0" xfId="0" applyNumberFormat="1" applyFill="1"/>
    <xf numFmtId="167" fontId="0" fillId="0" borderId="0" xfId="0" applyNumberFormat="1" applyFont="1" applyFill="1"/>
    <xf numFmtId="0" fontId="8" fillId="0" borderId="0" xfId="0" applyFont="1" applyFill="1"/>
    <xf numFmtId="0" fontId="6" fillId="0" borderId="0" xfId="0" applyFont="1" applyFill="1"/>
    <xf numFmtId="39" fontId="6" fillId="0" borderId="0" xfId="0" applyNumberFormat="1" applyFont="1" applyFill="1"/>
    <xf numFmtId="10" fontId="6" fillId="0" borderId="0" xfId="0" applyNumberFormat="1" applyFont="1" applyFill="1"/>
    <xf numFmtId="167" fontId="6" fillId="0" borderId="0" xfId="0" applyNumberFormat="1" applyFont="1" applyFill="1"/>
    <xf numFmtId="0" fontId="11" fillId="0" borderId="0" xfId="0" applyFont="1" applyFill="1"/>
    <xf numFmtId="167" fontId="1" fillId="2" borderId="0" xfId="1" applyNumberFormat="1" applyFont="1" applyFill="1" applyBorder="1" applyAlignment="1">
      <alignment horizontal="center" vertical="top" wrapText="1"/>
    </xf>
    <xf numFmtId="0" fontId="12" fillId="4" borderId="2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IFCL%20MUTUAL%20FUND%20SERIES%20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ies I"/>
    </sheetNames>
    <sheetDataSet>
      <sheetData sheetId="0">
        <row r="2">
          <cell r="B2" t="str">
            <v>Portfolio as on October 15, 2021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2"/>
  <sheetViews>
    <sheetView tabSelected="1" zoomScale="85" zoomScaleNormal="85" workbookViewId="0">
      <selection sqref="A1:F1"/>
    </sheetView>
  </sheetViews>
  <sheetFormatPr defaultColWidth="9.140625" defaultRowHeight="12.75"/>
  <cols>
    <col min="1" max="1" width="6.42578125" bestFit="1" customWidth="1"/>
    <col min="2" max="2" width="45" bestFit="1" customWidth="1"/>
    <col min="3" max="3" width="14" bestFit="1" customWidth="1"/>
    <col min="4" max="4" width="15.140625" bestFit="1" customWidth="1"/>
    <col min="5" max="5" width="24.140625" bestFit="1" customWidth="1"/>
    <col min="6" max="6" width="14" bestFit="1" customWidth="1"/>
    <col min="7" max="7" width="11.85546875" bestFit="1" customWidth="1"/>
    <col min="8" max="9" width="13.28515625" style="27" customWidth="1"/>
    <col min="10" max="10" width="17.42578125" bestFit="1" customWidth="1"/>
    <col min="11" max="11" width="8" bestFit="1" customWidth="1"/>
  </cols>
  <sheetData>
    <row r="1" spans="1:11" ht="18.75" customHeight="1">
      <c r="A1" s="52" t="s">
        <v>66</v>
      </c>
      <c r="B1" s="53"/>
      <c r="C1" s="53"/>
      <c r="D1" s="53"/>
      <c r="E1" s="53"/>
      <c r="F1" s="53"/>
    </row>
    <row r="2" spans="1:11">
      <c r="A2" s="1" t="s">
        <v>0</v>
      </c>
      <c r="B2" s="2" t="str">
        <f>'[1]Series I'!B2</f>
        <v>Portfolio as on October 15, 2021</v>
      </c>
      <c r="C2" s="2"/>
      <c r="D2" s="3"/>
      <c r="E2" s="4"/>
      <c r="F2" s="5"/>
    </row>
    <row r="3" spans="1:11" ht="15.75" customHeight="1">
      <c r="A3" s="6"/>
      <c r="B3" s="7"/>
      <c r="C3" s="7"/>
      <c r="D3" s="1"/>
      <c r="E3" s="4"/>
      <c r="F3" s="5"/>
    </row>
    <row r="4" spans="1:11" ht="25.5">
      <c r="A4" s="8" t="s">
        <v>15</v>
      </c>
      <c r="B4" s="9" t="s">
        <v>7</v>
      </c>
      <c r="C4" s="9" t="s">
        <v>19</v>
      </c>
      <c r="D4" s="9" t="s">
        <v>17</v>
      </c>
      <c r="E4" s="18" t="s">
        <v>9</v>
      </c>
      <c r="F4" s="10" t="s">
        <v>14</v>
      </c>
      <c r="G4" s="14" t="s">
        <v>2</v>
      </c>
      <c r="H4" s="51" t="s">
        <v>46</v>
      </c>
    </row>
    <row r="5" spans="1:11" ht="12.75" customHeight="1">
      <c r="E5" s="19"/>
      <c r="F5" s="21"/>
      <c r="G5" s="15"/>
    </row>
    <row r="6" spans="1:11" ht="12.75" customHeight="1">
      <c r="B6" s="24" t="s">
        <v>1</v>
      </c>
      <c r="E6" s="19"/>
      <c r="F6" s="21"/>
      <c r="G6" s="15"/>
    </row>
    <row r="7" spans="1:11" ht="12.75" customHeight="1">
      <c r="B7" s="42" t="s">
        <v>35</v>
      </c>
      <c r="E7" s="19"/>
      <c r="F7" s="21"/>
      <c r="G7" s="15"/>
    </row>
    <row r="8" spans="1:11" ht="12.75" customHeight="1">
      <c r="A8">
        <v>1</v>
      </c>
      <c r="B8" s="37" t="s">
        <v>55</v>
      </c>
      <c r="C8" s="34" t="s">
        <v>53</v>
      </c>
      <c r="D8" t="s">
        <v>54</v>
      </c>
      <c r="E8" s="31">
        <v>965.74300000000005</v>
      </c>
      <c r="F8" s="32">
        <f>+E8/$E$39</f>
        <v>5.3072437325292564E-2</v>
      </c>
      <c r="G8" s="15">
        <v>44621</v>
      </c>
      <c r="H8" s="32">
        <v>9.5200000000000007E-2</v>
      </c>
      <c r="I8" s="33"/>
      <c r="J8" s="11" t="s">
        <v>11</v>
      </c>
      <c r="K8" s="25" t="s">
        <v>5</v>
      </c>
    </row>
    <row r="9" spans="1:11" ht="12.75" customHeight="1">
      <c r="B9" s="12" t="s">
        <v>18</v>
      </c>
      <c r="C9" s="12"/>
      <c r="D9" s="12"/>
      <c r="E9" s="20">
        <f>SUM(E8)</f>
        <v>965.74300000000005</v>
      </c>
      <c r="F9" s="22">
        <f>SUM(F8:F8)</f>
        <v>5.3072437325292564E-2</v>
      </c>
      <c r="G9" s="16"/>
      <c r="H9" s="16"/>
      <c r="J9" t="s">
        <v>38</v>
      </c>
      <c r="K9" s="32">
        <f t="shared" ref="K9:K24" si="0">SUMIF($D:$D,$J9,$F:$F)</f>
        <v>0.31644338332765076</v>
      </c>
    </row>
    <row r="10" spans="1:11" s="27" customFormat="1" ht="12.75" customHeight="1">
      <c r="B10" s="46"/>
      <c r="C10" s="46"/>
      <c r="D10" s="46"/>
      <c r="E10" s="47"/>
      <c r="F10" s="48"/>
      <c r="G10" s="49"/>
      <c r="J10" t="s">
        <v>44</v>
      </c>
      <c r="K10" s="32">
        <f t="shared" si="0"/>
        <v>0</v>
      </c>
    </row>
    <row r="11" spans="1:11" s="27" customFormat="1" ht="12.75" customHeight="1">
      <c r="B11" s="24" t="s">
        <v>4</v>
      </c>
      <c r="C11" s="46"/>
      <c r="D11" s="46"/>
      <c r="E11" s="47"/>
      <c r="F11" s="48"/>
      <c r="G11" s="49"/>
      <c r="J11" s="21" t="s">
        <v>16</v>
      </c>
      <c r="K11" s="32">
        <f t="shared" si="0"/>
        <v>2.0715343220420847E-3</v>
      </c>
    </row>
    <row r="12" spans="1:11" s="27" customFormat="1" ht="12.75" customHeight="1">
      <c r="A12">
        <f>+A8+1</f>
        <v>2</v>
      </c>
      <c r="B12" s="50" t="s">
        <v>56</v>
      </c>
      <c r="C12" s="50" t="s">
        <v>57</v>
      </c>
      <c r="D12" s="50" t="s">
        <v>6</v>
      </c>
      <c r="E12" s="31">
        <v>91.073053200000004</v>
      </c>
      <c r="F12" s="32">
        <f>+E12/$E$39</f>
        <v>5.0049225394126961E-3</v>
      </c>
      <c r="G12" s="44">
        <v>44728</v>
      </c>
      <c r="H12" s="32">
        <v>3.6699999999999997E-2</v>
      </c>
      <c r="I12" s="28"/>
      <c r="J12" t="s">
        <v>54</v>
      </c>
      <c r="K12" s="32">
        <f t="shared" si="0"/>
        <v>5.3072437325292564E-2</v>
      </c>
    </row>
    <row r="13" spans="1:11" s="27" customFormat="1" ht="12.75" customHeight="1">
      <c r="A13">
        <f>+A12+1</f>
        <v>3</v>
      </c>
      <c r="B13" s="50" t="s">
        <v>60</v>
      </c>
      <c r="C13" s="50" t="s">
        <v>59</v>
      </c>
      <c r="D13" s="50" t="s">
        <v>6</v>
      </c>
      <c r="E13" s="31">
        <v>73.446095999999997</v>
      </c>
      <c r="F13" s="32">
        <f>+E13/$E$39</f>
        <v>4.0362325450429568E-3</v>
      </c>
      <c r="G13" s="44">
        <v>44819</v>
      </c>
      <c r="H13" s="32">
        <v>3.7999999999999999E-2</v>
      </c>
      <c r="I13" s="28"/>
      <c r="J13" t="s">
        <v>40</v>
      </c>
      <c r="K13" s="32">
        <f t="shared" si="0"/>
        <v>0</v>
      </c>
    </row>
    <row r="14" spans="1:11" s="27" customFormat="1" ht="12.75" customHeight="1">
      <c r="A14">
        <f t="shared" ref="A14:A16" si="1">+A13+1</f>
        <v>4</v>
      </c>
      <c r="B14" s="50" t="s">
        <v>48</v>
      </c>
      <c r="C14" s="50" t="s">
        <v>47</v>
      </c>
      <c r="D14" s="50" t="s">
        <v>6</v>
      </c>
      <c r="E14" s="31">
        <v>47.236827499999997</v>
      </c>
      <c r="F14" s="32">
        <f>+E14/$E$39</f>
        <v>2.5959013598228576E-3</v>
      </c>
      <c r="G14" s="44">
        <v>44560</v>
      </c>
      <c r="H14" s="32">
        <v>3.2599999999999997E-2</v>
      </c>
      <c r="I14" s="28"/>
      <c r="J14" t="s">
        <v>37</v>
      </c>
      <c r="K14" s="32">
        <f t="shared" si="0"/>
        <v>0</v>
      </c>
    </row>
    <row r="15" spans="1:11" s="27" customFormat="1" ht="12.75" customHeight="1">
      <c r="A15">
        <f t="shared" si="1"/>
        <v>5</v>
      </c>
      <c r="B15" s="37" t="s">
        <v>50</v>
      </c>
      <c r="C15" s="37" t="s">
        <v>49</v>
      </c>
      <c r="D15" s="50" t="s">
        <v>6</v>
      </c>
      <c r="E15" s="31">
        <v>24.027366199999999</v>
      </c>
      <c r="F15" s="32">
        <f>+E15/$E$39</f>
        <v>1.3204246748268979E-3</v>
      </c>
      <c r="G15" s="44">
        <v>44623</v>
      </c>
      <c r="H15" s="32">
        <v>3.5049999999999998E-2</v>
      </c>
      <c r="I15" s="28"/>
      <c r="J15" s="34" t="s">
        <v>41</v>
      </c>
      <c r="K15" s="32">
        <f t="shared" si="0"/>
        <v>0.19989879097198568</v>
      </c>
    </row>
    <row r="16" spans="1:11" s="27" customFormat="1" ht="12.75" customHeight="1">
      <c r="A16">
        <f t="shared" si="1"/>
        <v>6</v>
      </c>
      <c r="B16" s="50" t="s">
        <v>52</v>
      </c>
      <c r="C16" s="50" t="s">
        <v>51</v>
      </c>
      <c r="D16" s="50" t="s">
        <v>6</v>
      </c>
      <c r="E16" s="31">
        <v>23.123565800000002</v>
      </c>
      <c r="F16" s="32">
        <f>+E16/$E$39</f>
        <v>1.2707562950575657E-3</v>
      </c>
      <c r="G16" s="44">
        <v>44602</v>
      </c>
      <c r="H16" s="32">
        <v>3.4350000000000006E-2</v>
      </c>
      <c r="I16" s="28"/>
      <c r="J16" s="34" t="s">
        <v>45</v>
      </c>
      <c r="K16" s="32">
        <f t="shared" si="0"/>
        <v>0</v>
      </c>
    </row>
    <row r="17" spans="1:14" s="27" customFormat="1" ht="12.75" customHeight="1">
      <c r="A17"/>
      <c r="B17" s="50"/>
      <c r="C17" s="50"/>
      <c r="D17" s="50"/>
      <c r="E17" s="31"/>
      <c r="F17" s="32"/>
      <c r="G17" s="44"/>
      <c r="H17" s="32"/>
      <c r="I17" s="30"/>
      <c r="J17" t="s">
        <v>39</v>
      </c>
      <c r="K17" s="32">
        <f t="shared" si="0"/>
        <v>5.1354316614885723E-2</v>
      </c>
    </row>
    <row r="18" spans="1:14" s="27" customFormat="1" ht="12.75" customHeight="1">
      <c r="B18" s="12" t="s">
        <v>18</v>
      </c>
      <c r="C18" s="12"/>
      <c r="D18" s="12"/>
      <c r="E18" s="20">
        <f>SUM(E12:E17)</f>
        <v>258.90690870000003</v>
      </c>
      <c r="F18" s="22">
        <f>SUM(F12:F16)</f>
        <v>1.4228237414162972E-2</v>
      </c>
      <c r="G18" s="16"/>
      <c r="H18" s="16"/>
      <c r="I18"/>
      <c r="J18" t="s">
        <v>34</v>
      </c>
      <c r="K18" s="32">
        <f t="shared" si="0"/>
        <v>0</v>
      </c>
    </row>
    <row r="19" spans="1:14" ht="12.75" customHeight="1">
      <c r="E19" s="19"/>
      <c r="F19" s="21"/>
      <c r="G19" s="15"/>
      <c r="I19"/>
      <c r="J19" t="s">
        <v>36</v>
      </c>
      <c r="K19" s="32">
        <f t="shared" si="0"/>
        <v>7.8761002099146507E-2</v>
      </c>
      <c r="N19" s="21"/>
    </row>
    <row r="20" spans="1:14" ht="12.75" customHeight="1">
      <c r="B20" s="24" t="s">
        <v>13</v>
      </c>
      <c r="E20" s="19"/>
      <c r="F20" s="21"/>
      <c r="G20" s="15"/>
      <c r="I20"/>
      <c r="J20" t="s">
        <v>6</v>
      </c>
      <c r="K20" s="32">
        <f t="shared" si="0"/>
        <v>1.4228237414162972E-2</v>
      </c>
      <c r="N20" s="21"/>
    </row>
    <row r="21" spans="1:14" ht="12.75" customHeight="1">
      <c r="B21" s="24" t="s">
        <v>12</v>
      </c>
      <c r="E21" s="19"/>
      <c r="F21" s="21"/>
      <c r="G21" s="15"/>
      <c r="I21"/>
      <c r="J21" t="s">
        <v>58</v>
      </c>
      <c r="K21" s="32">
        <f t="shared" si="0"/>
        <v>0</v>
      </c>
      <c r="N21" s="21"/>
    </row>
    <row r="22" spans="1:14" ht="12.75" customHeight="1">
      <c r="A22">
        <f>A16+1</f>
        <v>7</v>
      </c>
      <c r="B22" s="37" t="s">
        <v>29</v>
      </c>
      <c r="C22" s="37" t="s">
        <v>28</v>
      </c>
      <c r="D22" s="37" t="s">
        <v>38</v>
      </c>
      <c r="E22" s="31">
        <v>5758.2240000000002</v>
      </c>
      <c r="F22" s="32">
        <f t="shared" ref="F22:F30" si="2">+E22/$E$39</f>
        <v>0.31644338332765076</v>
      </c>
      <c r="G22" s="44">
        <v>45142</v>
      </c>
      <c r="H22" s="32">
        <v>8.0949999999999994E-2</v>
      </c>
      <c r="I22" s="30"/>
      <c r="J22" t="s">
        <v>64</v>
      </c>
      <c r="K22" s="32">
        <f t="shared" si="0"/>
        <v>9.4497128172159273E-2</v>
      </c>
      <c r="N22" s="21"/>
    </row>
    <row r="23" spans="1:14" ht="12.75" customHeight="1">
      <c r="A23">
        <f>A22+1</f>
        <v>8</v>
      </c>
      <c r="B23" s="37" t="s">
        <v>42</v>
      </c>
      <c r="C23" s="37" t="s">
        <v>43</v>
      </c>
      <c r="D23" s="37" t="s">
        <v>41</v>
      </c>
      <c r="E23" s="31">
        <v>3637.4974999999999</v>
      </c>
      <c r="F23" s="32">
        <f t="shared" si="2"/>
        <v>0.19989879097198568</v>
      </c>
      <c r="G23" s="44">
        <v>45306</v>
      </c>
      <c r="H23" s="32">
        <v>6.2098E-2</v>
      </c>
      <c r="I23" s="30"/>
      <c r="J23" t="s">
        <v>65</v>
      </c>
      <c r="K23" s="32">
        <f t="shared" si="0"/>
        <v>5.5693572524478215E-2</v>
      </c>
      <c r="N23" s="21"/>
    </row>
    <row r="24" spans="1:14" s="34" customFormat="1" ht="12.75" customHeight="1">
      <c r="A24">
        <f t="shared" ref="A24:A26" si="3">A23+1</f>
        <v>9</v>
      </c>
      <c r="B24" s="37" t="s">
        <v>24</v>
      </c>
      <c r="C24" s="37" t="s">
        <v>23</v>
      </c>
      <c r="D24" s="37" t="s">
        <v>36</v>
      </c>
      <c r="E24" s="31">
        <v>1433.19</v>
      </c>
      <c r="F24" s="32">
        <f t="shared" si="2"/>
        <v>7.8761002099146507E-2</v>
      </c>
      <c r="G24" s="44">
        <v>44915</v>
      </c>
      <c r="H24" s="32">
        <v>0</v>
      </c>
      <c r="I24" s="30"/>
      <c r="J24" t="s">
        <v>30</v>
      </c>
      <c r="K24" s="32">
        <f t="shared" si="0"/>
        <v>0</v>
      </c>
      <c r="N24" s="35"/>
    </row>
    <row r="25" spans="1:14" ht="12.75" customHeight="1">
      <c r="A25">
        <f t="shared" si="3"/>
        <v>10</v>
      </c>
      <c r="B25" s="37" t="s">
        <v>63</v>
      </c>
      <c r="C25" s="37" t="s">
        <v>61</v>
      </c>
      <c r="D25" s="37" t="s">
        <v>64</v>
      </c>
      <c r="E25" s="31">
        <v>1147.2439999999999</v>
      </c>
      <c r="F25" s="32">
        <f t="shared" si="2"/>
        <v>6.3046830561358388E-2</v>
      </c>
      <c r="G25" s="44">
        <v>46382</v>
      </c>
      <c r="H25" s="32">
        <v>5.8700000000000002E-2</v>
      </c>
      <c r="I25" s="30"/>
      <c r="J25" s="21" t="s">
        <v>20</v>
      </c>
      <c r="K25" s="32">
        <f>+F37</f>
        <v>0.13397959722819619</v>
      </c>
      <c r="N25" s="21"/>
    </row>
    <row r="26" spans="1:14" ht="12.75" customHeight="1">
      <c r="A26">
        <f t="shared" si="3"/>
        <v>11</v>
      </c>
      <c r="B26" s="37" t="s">
        <v>25</v>
      </c>
      <c r="C26" s="37" t="s">
        <v>27</v>
      </c>
      <c r="D26" s="37" t="s">
        <v>65</v>
      </c>
      <c r="E26" s="31">
        <v>1013.439</v>
      </c>
      <c r="F26" s="32">
        <f t="shared" si="2"/>
        <v>5.5693572524478215E-2</v>
      </c>
      <c r="G26" s="44">
        <v>46568</v>
      </c>
      <c r="H26" s="32">
        <v>9.035E-2</v>
      </c>
      <c r="I26" s="30"/>
      <c r="J26" s="34"/>
      <c r="K26" s="32"/>
      <c r="N26" s="21"/>
    </row>
    <row r="27" spans="1:14" ht="12.75" customHeight="1">
      <c r="A27">
        <f>A26+1</f>
        <v>12</v>
      </c>
      <c r="B27" s="37" t="s">
        <v>63</v>
      </c>
      <c r="C27" s="37" t="s">
        <v>62</v>
      </c>
      <c r="D27" s="37" t="s">
        <v>64</v>
      </c>
      <c r="E27" s="31">
        <v>572.29150000000004</v>
      </c>
      <c r="F27" s="32">
        <f t="shared" si="2"/>
        <v>3.1450297610800877E-2</v>
      </c>
      <c r="G27" s="44">
        <v>46263</v>
      </c>
      <c r="H27" s="32">
        <v>5.8450000000000002E-2</v>
      </c>
      <c r="I27" s="30"/>
      <c r="J27" s="34"/>
      <c r="K27" s="32"/>
      <c r="N27" s="21"/>
    </row>
    <row r="28" spans="1:14" ht="12.75" customHeight="1">
      <c r="A28">
        <f t="shared" ref="A28:A30" si="4">A27+1</f>
        <v>13</v>
      </c>
      <c r="B28" s="37" t="s">
        <v>26</v>
      </c>
      <c r="C28" s="37" t="s">
        <v>32</v>
      </c>
      <c r="D28" s="37" t="s">
        <v>39</v>
      </c>
      <c r="E28" s="31">
        <v>468.51263999999998</v>
      </c>
      <c r="F28" s="32">
        <f t="shared" si="2"/>
        <v>2.5747127053996097E-2</v>
      </c>
      <c r="G28" s="44">
        <v>46387</v>
      </c>
      <c r="H28" s="32">
        <v>9.8400000000000001E-2</v>
      </c>
      <c r="I28" s="30"/>
      <c r="K28" s="32"/>
      <c r="N28" s="21"/>
    </row>
    <row r="29" spans="1:14" ht="12.75" customHeight="1">
      <c r="A29">
        <f t="shared" si="4"/>
        <v>14</v>
      </c>
      <c r="B29" s="37" t="s">
        <v>26</v>
      </c>
      <c r="C29" s="37" t="s">
        <v>33</v>
      </c>
      <c r="D29" s="37" t="s">
        <v>39</v>
      </c>
      <c r="E29" s="31">
        <v>465.96624000000003</v>
      </c>
      <c r="F29" s="32">
        <f t="shared" si="2"/>
        <v>2.5607189560889629E-2</v>
      </c>
      <c r="G29" s="44">
        <v>46477</v>
      </c>
      <c r="H29" s="32">
        <v>9.955E-2</v>
      </c>
      <c r="I29" s="30"/>
      <c r="K29" s="32"/>
      <c r="N29" s="21"/>
    </row>
    <row r="30" spans="1:14" ht="12.75" customHeight="1">
      <c r="A30">
        <f t="shared" si="4"/>
        <v>15</v>
      </c>
      <c r="B30" s="37" t="s">
        <v>22</v>
      </c>
      <c r="C30" s="37" t="s">
        <v>21</v>
      </c>
      <c r="D30" s="37" t="s">
        <v>30</v>
      </c>
      <c r="E30" s="31">
        <v>0</v>
      </c>
      <c r="F30" s="32">
        <f t="shared" si="2"/>
        <v>0</v>
      </c>
      <c r="G30" s="44">
        <v>44666</v>
      </c>
      <c r="H30" s="32">
        <v>0</v>
      </c>
      <c r="I30" s="30"/>
      <c r="K30" s="32"/>
      <c r="N30" s="21"/>
    </row>
    <row r="31" spans="1:14" ht="12.75" customHeight="1">
      <c r="B31" s="12" t="s">
        <v>18</v>
      </c>
      <c r="C31" s="12"/>
      <c r="D31" s="12"/>
      <c r="E31" s="20">
        <f>SUM(E22:E30)</f>
        <v>14496.364880000001</v>
      </c>
      <c r="F31" s="41">
        <f>SUM(F22:F30)</f>
        <v>0.79664819371030615</v>
      </c>
      <c r="G31" s="16"/>
      <c r="H31" s="16"/>
      <c r="I31"/>
      <c r="K31" s="32"/>
    </row>
    <row r="32" spans="1:14" ht="12.75" customHeight="1">
      <c r="E32" s="19"/>
      <c r="F32" s="21"/>
      <c r="G32" s="15"/>
      <c r="H32" s="38"/>
      <c r="I32"/>
      <c r="K32" s="32"/>
      <c r="L32" s="34"/>
      <c r="M32" s="39"/>
      <c r="N32" s="36"/>
    </row>
    <row r="33" spans="2:11" ht="12.75" customHeight="1">
      <c r="B33" s="45" t="s">
        <v>31</v>
      </c>
      <c r="C33" s="45"/>
      <c r="D33" s="27" t="s">
        <v>16</v>
      </c>
      <c r="E33" s="31">
        <v>37.695079999999997</v>
      </c>
      <c r="F33" s="32">
        <f>+E33/$E$39</f>
        <v>2.0715343220420847E-3</v>
      </c>
      <c r="G33" s="43"/>
      <c r="H33" s="38"/>
      <c r="K33" s="32"/>
    </row>
    <row r="34" spans="2:11" ht="12.75" customHeight="1">
      <c r="B34" s="12" t="s">
        <v>18</v>
      </c>
      <c r="C34" s="12"/>
      <c r="D34" s="12"/>
      <c r="E34" s="20">
        <f>+E33</f>
        <v>37.695079999999997</v>
      </c>
      <c r="F34" s="22">
        <f>+F33</f>
        <v>2.0715343220420847E-3</v>
      </c>
      <c r="G34" s="16"/>
      <c r="H34" s="16"/>
      <c r="I34" s="38"/>
      <c r="K34" s="32"/>
    </row>
    <row r="35" spans="2:11" ht="12.75" customHeight="1">
      <c r="E35" s="19"/>
      <c r="F35" s="21"/>
      <c r="G35" s="15"/>
      <c r="H35" s="38"/>
      <c r="I35" s="38"/>
      <c r="K35" s="32"/>
    </row>
    <row r="36" spans="2:11" ht="12.75" customHeight="1">
      <c r="B36" s="24" t="s">
        <v>10</v>
      </c>
      <c r="C36" s="24"/>
      <c r="E36" s="19"/>
      <c r="F36" s="21"/>
      <c r="G36" s="15"/>
      <c r="H36" s="38"/>
      <c r="I36" s="38"/>
      <c r="J36" s="21"/>
      <c r="K36" s="32"/>
    </row>
    <row r="37" spans="2:11" ht="12.75" customHeight="1">
      <c r="B37" s="24" t="s">
        <v>3</v>
      </c>
      <c r="C37" s="24"/>
      <c r="E37" s="30">
        <f>E39-E31-E34-E9-E18</f>
        <v>2437.9859807999992</v>
      </c>
      <c r="F37" s="21">
        <f>+E37/$E$39</f>
        <v>0.13397959722819619</v>
      </c>
      <c r="G37" s="15"/>
      <c r="H37" s="38"/>
      <c r="I37" s="38"/>
    </row>
    <row r="38" spans="2:11" ht="12.75" customHeight="1">
      <c r="B38" s="12" t="s">
        <v>18</v>
      </c>
      <c r="C38" s="12"/>
      <c r="D38" s="12"/>
      <c r="E38" s="40">
        <f>SUM(E37)</f>
        <v>2437.9859807999992</v>
      </c>
      <c r="F38" s="22">
        <f>SUM(F37)</f>
        <v>0.13397959722819619</v>
      </c>
      <c r="G38" s="16"/>
      <c r="H38" s="16"/>
      <c r="I38" s="38"/>
    </row>
    <row r="39" spans="2:11" ht="12.75" customHeight="1">
      <c r="B39" s="13" t="s">
        <v>8</v>
      </c>
      <c r="C39" s="13"/>
      <c r="D39" s="13"/>
      <c r="E39" s="26">
        <v>18196.6958495</v>
      </c>
      <c r="F39" s="23">
        <f>+F38+F31+F34+F9+F18</f>
        <v>1</v>
      </c>
      <c r="G39" s="17"/>
      <c r="H39" s="17"/>
      <c r="I39" s="28"/>
      <c r="J39" s="21"/>
      <c r="K39" s="32"/>
    </row>
    <row r="40" spans="2:11" ht="12.75" customHeight="1">
      <c r="H40" s="28"/>
      <c r="I40" s="28"/>
      <c r="J40" s="21"/>
      <c r="K40" s="32"/>
    </row>
    <row r="41" spans="2:11" ht="12.75" customHeight="1">
      <c r="F41" s="19"/>
      <c r="H41" s="28"/>
      <c r="I41" s="28"/>
      <c r="J41" s="21"/>
      <c r="K41" s="32"/>
    </row>
    <row r="42" spans="2:11" ht="12.75" customHeight="1">
      <c r="E42" s="30"/>
      <c r="F42" s="21"/>
      <c r="H42" s="28"/>
      <c r="I42" s="28"/>
      <c r="J42" s="21"/>
      <c r="K42" s="32"/>
    </row>
    <row r="43" spans="2:11" ht="12.75" customHeight="1">
      <c r="E43" s="19"/>
      <c r="H43" s="28"/>
      <c r="I43" s="28"/>
      <c r="K43" s="32"/>
    </row>
    <row r="44" spans="2:11" ht="12.75" customHeight="1">
      <c r="B44" s="24"/>
      <c r="C44" s="24"/>
      <c r="E44" s="30"/>
      <c r="H44" s="28"/>
      <c r="I44" s="28"/>
      <c r="J44" s="27"/>
      <c r="K44" s="32"/>
    </row>
    <row r="45" spans="2:11" ht="12.75" customHeight="1">
      <c r="B45" s="24"/>
      <c r="C45" s="24"/>
      <c r="E45" s="30"/>
      <c r="J45" s="21"/>
      <c r="K45" s="32"/>
    </row>
    <row r="46" spans="2:11" ht="12.75" customHeight="1">
      <c r="B46" s="24"/>
      <c r="C46" s="24"/>
      <c r="E46" s="30"/>
      <c r="J46" s="21"/>
      <c r="K46" s="32"/>
    </row>
    <row r="47" spans="2:11" ht="12.75" customHeight="1">
      <c r="B47" s="24"/>
      <c r="C47" s="24"/>
      <c r="J47" s="21"/>
      <c r="K47" s="32"/>
    </row>
    <row r="48" spans="2:11" ht="12.75" customHeight="1">
      <c r="B48" s="24"/>
      <c r="C48" s="24"/>
      <c r="H48" s="33"/>
      <c r="I48" s="33"/>
    </row>
    <row r="49" spans="8:11" ht="12.75" customHeight="1">
      <c r="H49" s="33"/>
      <c r="I49" s="33"/>
      <c r="K49" s="21"/>
    </row>
    <row r="50" spans="8:11" ht="12.75" customHeight="1"/>
    <row r="51" spans="8:11" ht="12.75" customHeight="1"/>
    <row r="52" spans="8:11" ht="12.75" customHeight="1">
      <c r="H52" s="31"/>
      <c r="I52" s="31"/>
    </row>
    <row r="53" spans="8:11" ht="12.75" customHeight="1"/>
    <row r="54" spans="8:11" ht="12.75" customHeight="1"/>
    <row r="55" spans="8:11" ht="12.75" customHeight="1"/>
    <row r="56" spans="8:11" ht="12.75" customHeight="1">
      <c r="H56" s="31"/>
      <c r="I56" s="31"/>
    </row>
    <row r="57" spans="8:11" ht="12.75" customHeight="1">
      <c r="H57" s="29"/>
      <c r="I57" s="29"/>
    </row>
    <row r="58" spans="8:11" ht="12.75" customHeight="1">
      <c r="H58" s="28"/>
      <c r="I58" s="28"/>
    </row>
    <row r="59" spans="8:11" ht="12.75" customHeight="1">
      <c r="H59" s="29"/>
      <c r="I59" s="29"/>
    </row>
    <row r="60" spans="8:11" ht="12.75" customHeight="1"/>
    <row r="61" spans="8:11" ht="12.75" customHeight="1"/>
    <row r="62" spans="8:11" ht="12.75" customHeight="1"/>
    <row r="63" spans="8:11" ht="12.75" customHeight="1">
      <c r="J63" s="30"/>
    </row>
    <row r="64" spans="8:11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</sheetData>
  <sortState ref="B22:H30">
    <sortCondition descending="1" ref="E22:E30"/>
  </sortState>
  <mergeCells count="1">
    <mergeCell ref="A1:F1"/>
  </mergeCells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XMLData TextToDisplay="%DOCUMENTGUID%">{00000000-0000-0000-0000-000000000000}</XMLData>
</file>

<file path=customXml/item2.xml><?xml version="1.0" encoding="utf-8"?>
<XMLData TextToDisplay="%CLASSIFICATIONDATETIME%">11:28 05/05/2020</XMLData>
</file>

<file path=customXml/item3.xml><?xml version="1.0" encoding="utf-8"?>
<XMLData TextToDisplay="RightsWATCHMark">9|CITI-No PII-Confidential|{00000000-0000-0000-0000-000000000000}</XMLData>
</file>

<file path=customXml/itemProps1.xml><?xml version="1.0" encoding="utf-8"?>
<ds:datastoreItem xmlns:ds="http://schemas.openxmlformats.org/officeDocument/2006/customXml" ds:itemID="{4F4B374D-FCA7-48A5-AEAE-94185906E7D0}">
  <ds:schemaRefs/>
</ds:datastoreItem>
</file>

<file path=customXml/itemProps2.xml><?xml version="1.0" encoding="utf-8"?>
<ds:datastoreItem xmlns:ds="http://schemas.openxmlformats.org/officeDocument/2006/customXml" ds:itemID="{CC72615F-E051-45FC-903B-E51758370557}">
  <ds:schemaRefs/>
</ds:datastoreItem>
</file>

<file path=customXml/itemProps3.xml><?xml version="1.0" encoding="utf-8"?>
<ds:datastoreItem xmlns:ds="http://schemas.openxmlformats.org/officeDocument/2006/customXml" ds:itemID="{CD9EEACB-DC22-47D4-8519-C104CCDFD4A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Series II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Vishe, Abhiram Narayan [ICG-OPS]</dc:creator>
  <cp:lastModifiedBy>VIKAS</cp:lastModifiedBy>
  <dcterms:created xsi:type="dcterms:W3CDTF">1996-10-14T23:33:28Z</dcterms:created>
  <dcterms:modified xsi:type="dcterms:W3CDTF">2021-10-20T10:32:28Z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1556964536</vt:i4>
  </property>
  <property fmtid="{D5CDD505-2E9C-101B-9397-08002B2CF9AE}" pid="3" name="_NewReviewCycle">
    <vt:lpwstr/>
  </property>
  <property fmtid="{D5CDD505-2E9C-101B-9397-08002B2CF9AE}" pid="4" name="_EmailSubject">
    <vt:lpwstr>IIFCL Factsheet Checking</vt:lpwstr>
  </property>
  <property fmtid="{D5CDD505-2E9C-101B-9397-08002B2CF9AE}" pid="5" name="_AuthorEmail">
    <vt:lpwstr>sg99745@imcap.ap.ssmb.com</vt:lpwstr>
  </property>
  <property fmtid="{D5CDD505-2E9C-101B-9397-08002B2CF9AE}" pid="6" name="_AuthorEmailDisplayName">
    <vt:lpwstr>Gandha, Sagar [ICG-OPS]</vt:lpwstr>
  </property>
  <property fmtid="{D5CDD505-2E9C-101B-9397-08002B2CF9AE}" pid="7" name="_ReviewingToolsShownOnce">
    <vt:lpwstr/>
  </property>
  <property fmtid="{D5CDD505-2E9C-101B-9397-08002B2CF9AE}" pid="8" name="RightsWATCHMark">
    <vt:lpwstr>9|CITI-No PII-Confidential|{00000000-0000-0000-0000-000000000000}</vt:lpwstr>
  </property>
</Properties>
</file>