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155"/>
  </bookViews>
  <sheets>
    <sheet name="Series I" sheetId="1" r:id="rId1"/>
  </sheets>
  <definedNames>
    <definedName name="_xlnm._FilterDatabase" localSheetId="0" hidden="1">'Series I'!$A$13:$K$19</definedName>
  </definedNames>
  <calcPr calcId="152511"/>
</workbook>
</file>

<file path=xl/calcChain.xml><?xml version="1.0" encoding="utf-8"?>
<calcChain xmlns="http://schemas.openxmlformats.org/spreadsheetml/2006/main">
  <c r="F19" i="1" l="1"/>
  <c r="F18" i="1"/>
  <c r="F26" i="1" l="1"/>
  <c r="F51" i="1" l="1"/>
  <c r="F52" i="1" s="1"/>
  <c r="E52" i="1"/>
  <c r="E28" i="1" l="1"/>
  <c r="F25" i="1"/>
  <c r="F28" i="1" s="1"/>
  <c r="F20" i="1"/>
  <c r="E10" i="1" l="1"/>
  <c r="E49" i="1"/>
  <c r="A13" i="1" l="1"/>
  <c r="A14" i="1" s="1"/>
  <c r="A15" i="1" s="1"/>
  <c r="F48" i="1" l="1"/>
  <c r="F9" i="1" l="1"/>
  <c r="F10" i="1" l="1"/>
  <c r="F49" i="1" l="1"/>
  <c r="A16" i="1" l="1"/>
  <c r="A17" i="1" s="1"/>
  <c r="A18" i="1" s="1"/>
  <c r="A19" i="1" s="1"/>
  <c r="A20" i="1" s="1"/>
  <c r="F34" i="1"/>
  <c r="F35" i="1"/>
  <c r="F36" i="1"/>
  <c r="F42" i="1"/>
  <c r="F33" i="1"/>
  <c r="F17" i="1"/>
  <c r="F15" i="1"/>
  <c r="F16" i="1"/>
  <c r="F14" i="1"/>
  <c r="F43" i="1"/>
  <c r="A25" i="1" l="1"/>
  <c r="E45" i="1"/>
  <c r="F41" i="1"/>
  <c r="E38" i="1"/>
  <c r="F32" i="1"/>
  <c r="E22" i="1"/>
  <c r="F13" i="1"/>
  <c r="A26" i="1" l="1"/>
  <c r="A32" i="1" s="1"/>
  <c r="A33" i="1" s="1"/>
  <c r="A34" i="1" s="1"/>
  <c r="A35" i="1" s="1"/>
  <c r="A36" i="1" s="1"/>
  <c r="A41" i="1" s="1"/>
  <c r="A42" i="1" s="1"/>
  <c r="A43" i="1" s="1"/>
  <c r="A48" i="1" s="1"/>
  <c r="E55" i="1"/>
  <c r="F55" i="1" s="1"/>
  <c r="F22" i="1"/>
  <c r="F45" i="1"/>
  <c r="F38" i="1"/>
  <c r="E56" i="1" l="1"/>
  <c r="F56" i="1"/>
  <c r="F57" i="1" s="1"/>
</calcChain>
</file>

<file path=xl/sharedStrings.xml><?xml version="1.0" encoding="utf-8"?>
<sst xmlns="http://schemas.openxmlformats.org/spreadsheetml/2006/main" count="93" uniqueCount="71">
  <si>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</si>
  <si>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</si>
  <si>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</si>
  <si>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</si>
  <si>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</si>
  <si>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</si>
  <si>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</si>
  <si>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</si>
  <si>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</si>
  <si>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</si>
  <si>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</si>
  <si>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</si>
  <si>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</si>
  <si>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</si>
  <si>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</si>
  <si>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</si>
  <si>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</si>
  <si>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</si>
  <si>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</si>
  <si>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</si>
  <si>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</si>
  <si>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</si>
  <si>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INE111R07026</t>
  </si>
  <si>
    <t>INE659X07014</t>
  </si>
  <si>
    <t>INE209W07028</t>
  </si>
  <si>
    <t>Molagavalli Renewbale Private Limited</t>
  </si>
  <si>
    <t>Narmada Wind Energy Private Limited</t>
  </si>
  <si>
    <t>INE477K07018</t>
  </si>
  <si>
    <t>Green Infra Wind Energy Limited</t>
  </si>
  <si>
    <t>ICRA D</t>
  </si>
  <si>
    <t>Commercial Paper</t>
  </si>
  <si>
    <t xml:space="preserve">BWR A </t>
  </si>
  <si>
    <t>CARE A+(CE)</t>
  </si>
  <si>
    <t>CRISIL AA</t>
  </si>
  <si>
    <t>ICRA AAA</t>
  </si>
  <si>
    <t>NIIF Infrastructure Finance Limted</t>
  </si>
  <si>
    <t>INE246R07418</t>
  </si>
  <si>
    <t>INE124L07048</t>
  </si>
  <si>
    <t>INE124L07055</t>
  </si>
  <si>
    <t>INE124L07063</t>
  </si>
  <si>
    <t>Aggregated Yield %</t>
  </si>
  <si>
    <t>IN002020Z485</t>
  </si>
  <si>
    <t>364 DAY TBILL 03MAR2022</t>
  </si>
  <si>
    <t>IN002020Z493</t>
  </si>
  <si>
    <t>INE754R14151</t>
  </si>
  <si>
    <t>CRISIL A1</t>
  </si>
  <si>
    <t>Hero Future Energies Private Limited</t>
  </si>
  <si>
    <t>364 DAY TBILL 16JUN2022</t>
  </si>
  <si>
    <t>IN002021Z111</t>
  </si>
  <si>
    <t>IN002021Z251</t>
  </si>
  <si>
    <t>364 DAY TBILL 15SEP2022</t>
  </si>
  <si>
    <t>Zero Coupon Bond</t>
  </si>
  <si>
    <t>INE427M08017</t>
  </si>
  <si>
    <t>IN002021Z293</t>
  </si>
  <si>
    <t>IN002021Z335</t>
  </si>
  <si>
    <t>Governmnet Securities</t>
  </si>
  <si>
    <t>IN0020200260</t>
  </si>
  <si>
    <t>3.96% GOI 09NOV2022</t>
  </si>
  <si>
    <t>364 DAY TBILL 13OCT2022</t>
  </si>
  <si>
    <t>364 DAY T-BILL 11MAR2022</t>
  </si>
  <si>
    <t>364 DAY TBILL 10NOV2022</t>
  </si>
  <si>
    <t>Fixed Deposit</t>
  </si>
  <si>
    <t>IN002021Z384</t>
  </si>
  <si>
    <t>364 DAY TBILL 15DEC2022</t>
  </si>
  <si>
    <t>364 DAY TBILL 19JAN23</t>
  </si>
  <si>
    <t>IN002021Z442</t>
  </si>
  <si>
    <t>IN0020200211</t>
  </si>
  <si>
    <t>Portfolio as on February 15, 2022</t>
  </si>
  <si>
    <t>4.48% GOI 02NOV2023</t>
  </si>
  <si>
    <t>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Further, the issuer has remitted an amount of Rs. 4,03,68,110 to Citibank on 18.12.2021 (for the residual period of 477 days i.e from 18.12.2021 to 09.04.2023). As stated in the request letter the payment due against the NCD Repayable as Rs. 2.61 Cr in Year 1 i.e. (9th April 2022) will be paid as per the timeline envisaged in the approved resolution plan.</t>
  </si>
  <si>
    <t>IIFCL MF INFRASTRUCTURE DEBT FUND SR - I (BSE SCRIP CODE 537488)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</si>
</sst>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
    <numFmt numFmtId="165" formatCode="_ * #,##0_)_£_ ;_ * \(#,##0\)_£_ ;_ * &quot;-&quot;??_)_£_ ;_ @_ "/>
    <numFmt numFmtId="166" formatCode="dd\-mmm\-yyyy"/>
  </numFmts>
  <fonts count="12" x14ac:knownFonts="1">
    <font>
      <sz val="10"/>
      <name val="Arial"/>
      <family val="2"/>
    </font>
    <font>
      <b/>
      <sz val="10"/>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
      <b/>
      <sz val="14"/>
      <color rgb="FFFFFFFF"/>
      <name val="Times New Roman"/>
      <family val="1"/>
    </font>
  </fonts>
  <fills count="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rgb="FF00000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45">
    <xf numFmtId="0" fontId="0" fillId="0" borderId="0" xfId="0"/>
    <xf numFmtId="14" fontId="2"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164" fontId="2" fillId="0" borderId="1" xfId="0" applyNumberFormat="1" applyFont="1" applyFill="1" applyBorder="1" applyAlignment="1">
      <alignment horizontal="center"/>
    </xf>
    <xf numFmtId="0" fontId="4" fillId="0" borderId="1" xfId="0" applyFont="1" applyFill="1" applyBorder="1" applyAlignment="1">
      <alignment horizontal="right"/>
    </xf>
    <xf numFmtId="10" fontId="5" fillId="0" borderId="1" xfId="2" applyNumberFormat="1" applyFont="1" applyFill="1" applyBorder="1" applyAlignment="1">
      <alignment horizontal="right"/>
    </xf>
    <xf numFmtId="0" fontId="5" fillId="0" borderId="1" xfId="0" applyFont="1" applyFill="1" applyBorder="1" applyAlignment="1">
      <alignment horizontal="center"/>
    </xf>
    <xf numFmtId="14" fontId="2" fillId="0" borderId="1" xfId="0" applyNumberFormat="1" applyFont="1" applyFill="1" applyBorder="1" applyAlignment="1"/>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2" applyNumberFormat="1" applyFont="1" applyFill="1" applyBorder="1" applyAlignment="1">
      <alignment horizontal="center" vertical="top" wrapText="1"/>
    </xf>
    <xf numFmtId="0" fontId="6" fillId="3" borderId="0" xfId="0" applyFont="1" applyFill="1"/>
    <xf numFmtId="0" fontId="7" fillId="2" borderId="0" xfId="0" applyFont="1" applyFill="1"/>
    <xf numFmtId="166" fontId="1" fillId="2" borderId="1" xfId="1" applyNumberFormat="1" applyFont="1" applyFill="1" applyBorder="1" applyAlignment="1">
      <alignment horizontal="center" vertical="top" wrapText="1"/>
    </xf>
    <xf numFmtId="166" fontId="0" fillId="0" borderId="0" xfId="0" applyNumberFormat="1"/>
    <xf numFmtId="166" fontId="6" fillId="3" borderId="0" xfId="0" applyNumberFormat="1" applyFont="1" applyFill="1"/>
    <xf numFmtId="166" fontId="7"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6" fillId="3" borderId="0" xfId="0" applyNumberFormat="1" applyFont="1" applyFill="1"/>
    <xf numFmtId="10" fontId="0" fillId="0" borderId="0" xfId="0" applyNumberFormat="1"/>
    <xf numFmtId="10" fontId="6" fillId="3" borderId="0" xfId="0" applyNumberFormat="1" applyFont="1" applyFill="1"/>
    <xf numFmtId="10" fontId="7" fillId="2" borderId="0" xfId="0" applyNumberFormat="1" applyFont="1" applyFill="1"/>
    <xf numFmtId="0" fontId="8" fillId="0" borderId="0" xfId="0" applyFont="1"/>
    <xf numFmtId="4" fontId="7" fillId="2" borderId="0" xfId="0" applyNumberFormat="1" applyFont="1" applyFill="1"/>
    <xf numFmtId="0" fontId="0" fillId="0" borderId="0" xfId="0" applyFill="1"/>
    <xf numFmtId="4"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0" fontId="10" fillId="0" borderId="0" xfId="0" applyFont="1" applyFill="1" applyBorder="1"/>
    <xf numFmtId="9" fontId="0" fillId="0" borderId="0" xfId="0" applyNumberFormat="1"/>
    <xf numFmtId="9" fontId="0" fillId="0" borderId="0" xfId="0" applyNumberFormat="1" applyFont="1"/>
    <xf numFmtId="166" fontId="0" fillId="0" borderId="0" xfId="0" applyNumberFormat="1" applyFont="1" applyFill="1"/>
    <xf numFmtId="166" fontId="1" fillId="2" borderId="0" xfId="1" applyNumberFormat="1" applyFont="1" applyFill="1" applyBorder="1" applyAlignment="1">
      <alignment horizontal="center" vertical="top" wrapText="1"/>
    </xf>
    <xf numFmtId="0" fontId="8" fillId="0" borderId="0" xfId="0" applyFont="1" applyFill="1"/>
    <xf numFmtId="15" fontId="0" fillId="0" borderId="0" xfId="0" applyNumberFormat="1" applyFont="1" applyFill="1"/>
    <xf numFmtId="0" fontId="0" fillId="0" borderId="0" xfId="0" applyAlignment="1">
      <alignment horizontal="center" wrapText="1"/>
    </xf>
    <xf numFmtId="0" fontId="11" fillId="4" borderId="2" xfId="0" applyFont="1" applyFill="1" applyBorder="1" applyAlignment="1">
      <alignment horizontal="center" vertical="center"/>
    </xf>
    <xf numFmtId="0" fontId="11" fillId="4" borderId="0"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topLeftCell="A46" zoomScale="85" zoomScaleNormal="85" workbookViewId="0">
      <selection activeCell="E17" sqref="E17"/>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3" bestFit="1" customWidth="1"/>
  </cols>
  <sheetData>
    <row r="1" spans="1:10" ht="18.75" customHeight="1" x14ac:dyDescent="0.2">
      <c r="A1" s="43" t="s">
        <v>70</v>
      </c>
      <c r="B1" s="44"/>
      <c r="C1" s="44"/>
      <c r="D1" s="44"/>
      <c r="E1" s="44"/>
      <c r="F1" s="44"/>
      <c r="G1" s="44"/>
      <c r="H1" s="44"/>
    </row>
    <row r="2" spans="1:10" x14ac:dyDescent="0.2">
      <c r="A2" s="1" t="s">
        <v>0</v>
      </c>
      <c r="B2" s="2" t="s">
        <v>67</v>
      </c>
      <c r="C2" s="2"/>
      <c r="D2" s="3"/>
      <c r="E2" s="4"/>
      <c r="F2" s="5"/>
    </row>
    <row r="3" spans="1:10" ht="15.75" customHeight="1" x14ac:dyDescent="0.2">
      <c r="A3" s="6"/>
      <c r="B3" s="7"/>
      <c r="C3" s="7"/>
      <c r="D3" s="1"/>
      <c r="E3" s="4"/>
      <c r="F3" s="5"/>
    </row>
    <row r="4" spans="1:10" ht="25.5" x14ac:dyDescent="0.2">
      <c r="A4" s="8" t="s">
        <v>16</v>
      </c>
      <c r="B4" s="9" t="s">
        <v>7</v>
      </c>
      <c r="C4" s="9" t="s">
        <v>21</v>
      </c>
      <c r="D4" s="9" t="s">
        <v>18</v>
      </c>
      <c r="E4" s="17" t="s">
        <v>9</v>
      </c>
      <c r="F4" s="10" t="s">
        <v>14</v>
      </c>
      <c r="G4" s="13" t="s">
        <v>2</v>
      </c>
      <c r="H4" s="39" t="s">
        <v>40</v>
      </c>
    </row>
    <row r="5" spans="1:10" ht="12.75" customHeight="1" x14ac:dyDescent="0.2">
      <c r="E5" s="18"/>
      <c r="F5" s="20"/>
      <c r="G5" s="14"/>
      <c r="H5" s="14"/>
    </row>
    <row r="6" spans="1:10" ht="12.75" customHeight="1" x14ac:dyDescent="0.2">
      <c r="E6" s="18"/>
      <c r="F6" s="20"/>
      <c r="G6" s="14"/>
      <c r="H6" s="14"/>
    </row>
    <row r="7" spans="1:10" ht="12.75" customHeight="1" x14ac:dyDescent="0.2">
      <c r="B7" s="23" t="s">
        <v>1</v>
      </c>
      <c r="C7" s="23"/>
      <c r="E7" s="18"/>
      <c r="F7" s="20"/>
      <c r="G7" s="14"/>
      <c r="H7" s="14"/>
    </row>
    <row r="8" spans="1:10" ht="12.75" customHeight="1" x14ac:dyDescent="0.3">
      <c r="B8" s="35" t="s">
        <v>30</v>
      </c>
      <c r="C8" s="23"/>
      <c r="E8" s="18"/>
      <c r="F8" s="20"/>
      <c r="G8" s="14"/>
      <c r="H8" s="14"/>
      <c r="I8"/>
    </row>
    <row r="9" spans="1:10" ht="12.75" customHeight="1" x14ac:dyDescent="0.2">
      <c r="A9">
        <v>1</v>
      </c>
      <c r="B9" s="32" t="s">
        <v>46</v>
      </c>
      <c r="C9" s="31" t="s">
        <v>44</v>
      </c>
      <c r="D9" t="s">
        <v>45</v>
      </c>
      <c r="E9" s="28">
        <v>2989.8719999999998</v>
      </c>
      <c r="F9" s="29">
        <f>+E9/$E$57</f>
        <v>6.8030517851594904E-2</v>
      </c>
      <c r="G9" s="14">
        <v>44621</v>
      </c>
      <c r="H9" s="29">
        <v>9.5100000000000004E-2</v>
      </c>
      <c r="I9" s="30"/>
      <c r="J9" s="20"/>
    </row>
    <row r="10" spans="1:10" ht="12.75" customHeight="1" x14ac:dyDescent="0.2">
      <c r="B10" s="11" t="s">
        <v>19</v>
      </c>
      <c r="C10" s="11"/>
      <c r="D10" s="11"/>
      <c r="E10" s="19">
        <f>SUM(E9)</f>
        <v>2989.8719999999998</v>
      </c>
      <c r="F10" s="21">
        <f>SUM(F9:F9)</f>
        <v>6.8030517851594904E-2</v>
      </c>
      <c r="G10" s="15"/>
      <c r="H10" s="15"/>
      <c r="I10"/>
    </row>
    <row r="11" spans="1:10" ht="12.75" customHeight="1" x14ac:dyDescent="0.2">
      <c r="B11" s="23"/>
      <c r="C11" s="23"/>
      <c r="E11" s="18"/>
      <c r="F11" s="20"/>
      <c r="G11" s="14"/>
      <c r="H11" s="14"/>
      <c r="I11"/>
    </row>
    <row r="12" spans="1:10" ht="12.75" customHeight="1" x14ac:dyDescent="0.2">
      <c r="B12" s="23" t="s">
        <v>4</v>
      </c>
      <c r="C12" s="23"/>
      <c r="E12" s="18"/>
      <c r="F12" s="20"/>
      <c r="G12" s="14"/>
      <c r="H12" s="14"/>
      <c r="I12"/>
    </row>
    <row r="13" spans="1:10" ht="12.75" customHeight="1" x14ac:dyDescent="0.2">
      <c r="A13">
        <f>1+A9</f>
        <v>2</v>
      </c>
      <c r="B13" s="32" t="s">
        <v>59</v>
      </c>
      <c r="C13" s="32" t="s">
        <v>43</v>
      </c>
      <c r="D13" s="29" t="s">
        <v>6</v>
      </c>
      <c r="E13" s="28">
        <v>12473.7875</v>
      </c>
      <c r="F13" s="29">
        <f t="shared" ref="F13:F20" si="0">+E13/$E$57</f>
        <v>0.28382426511762088</v>
      </c>
      <c r="G13" s="38">
        <v>44631</v>
      </c>
      <c r="H13" s="29">
        <v>3.3350000000000005E-2</v>
      </c>
      <c r="I13" s="30"/>
    </row>
    <row r="14" spans="1:10" ht="12.75" customHeight="1" x14ac:dyDescent="0.2">
      <c r="A14">
        <f>+A13+1</f>
        <v>3</v>
      </c>
      <c r="B14" s="32" t="s">
        <v>58</v>
      </c>
      <c r="C14" s="32" t="s">
        <v>53</v>
      </c>
      <c r="D14" s="29" t="s">
        <v>6</v>
      </c>
      <c r="E14" s="28">
        <v>2999.3693952999997</v>
      </c>
      <c r="F14" s="29">
        <f t="shared" si="0"/>
        <v>6.8246618313588026E-2</v>
      </c>
      <c r="G14" s="38">
        <v>44847</v>
      </c>
      <c r="H14" s="29">
        <v>4.2799999999999998E-2</v>
      </c>
      <c r="I14" s="30"/>
    </row>
    <row r="15" spans="1:10" ht="12.75" customHeight="1" x14ac:dyDescent="0.2">
      <c r="A15">
        <f>+A14+1</f>
        <v>4</v>
      </c>
      <c r="B15" s="32" t="s">
        <v>47</v>
      </c>
      <c r="C15" s="32" t="s">
        <v>48</v>
      </c>
      <c r="D15" s="29" t="s">
        <v>6</v>
      </c>
      <c r="E15" s="28">
        <v>1425.3415307</v>
      </c>
      <c r="F15" s="29">
        <f t="shared" si="0"/>
        <v>3.2431730337922814E-2</v>
      </c>
      <c r="G15" s="38">
        <v>44728</v>
      </c>
      <c r="H15" s="29">
        <v>3.7900000000000003E-2</v>
      </c>
      <c r="I15" s="30"/>
    </row>
    <row r="16" spans="1:10" ht="12.75" customHeight="1" x14ac:dyDescent="0.2">
      <c r="A16">
        <f t="shared" ref="A16:A20" si="1">+A15+1</f>
        <v>5</v>
      </c>
      <c r="B16" s="32" t="s">
        <v>50</v>
      </c>
      <c r="C16" s="32" t="s">
        <v>49</v>
      </c>
      <c r="D16" s="29" t="s">
        <v>6</v>
      </c>
      <c r="E16" s="28">
        <v>1049.4891749999999</v>
      </c>
      <c r="F16" s="29">
        <f t="shared" si="0"/>
        <v>2.3879715270383853E-2</v>
      </c>
      <c r="G16" s="38">
        <v>44819</v>
      </c>
      <c r="H16" s="29">
        <v>4.2050000000000004E-2</v>
      </c>
      <c r="I16" s="30"/>
    </row>
    <row r="17" spans="1:11" ht="12.75" customHeight="1" x14ac:dyDescent="0.2">
      <c r="A17">
        <f t="shared" si="1"/>
        <v>6</v>
      </c>
      <c r="B17" s="32" t="s">
        <v>42</v>
      </c>
      <c r="C17" s="32" t="s">
        <v>41</v>
      </c>
      <c r="D17" s="29" t="s">
        <v>6</v>
      </c>
      <c r="E17" s="28">
        <v>974.33320420000007</v>
      </c>
      <c r="F17" s="29">
        <f t="shared" si="0"/>
        <v>2.2169642192618872E-2</v>
      </c>
      <c r="G17" s="38">
        <v>44623</v>
      </c>
      <c r="H17" s="29">
        <v>3.3000000000000002E-2</v>
      </c>
      <c r="I17" s="30"/>
    </row>
    <row r="18" spans="1:11" ht="12.75" customHeight="1" x14ac:dyDescent="0.2">
      <c r="A18">
        <f t="shared" si="1"/>
        <v>7</v>
      </c>
      <c r="B18" s="32" t="s">
        <v>64</v>
      </c>
      <c r="C18" s="32" t="s">
        <v>65</v>
      </c>
      <c r="D18" s="29" t="s">
        <v>6</v>
      </c>
      <c r="E18" s="28">
        <v>505.87731810000002</v>
      </c>
      <c r="F18" s="29">
        <f t="shared" si="0"/>
        <v>1.15105582846754E-2</v>
      </c>
      <c r="G18" s="38">
        <v>44945</v>
      </c>
      <c r="H18" s="29">
        <v>4.4450999999999997E-2</v>
      </c>
      <c r="I18" s="30"/>
    </row>
    <row r="19" spans="1:11" s="31" customFormat="1" ht="12.75" customHeight="1" x14ac:dyDescent="0.2">
      <c r="A19">
        <f t="shared" si="1"/>
        <v>8</v>
      </c>
      <c r="B19" s="32" t="s">
        <v>63</v>
      </c>
      <c r="C19" s="32" t="s">
        <v>62</v>
      </c>
      <c r="D19" s="29" t="s">
        <v>6</v>
      </c>
      <c r="E19" s="28">
        <v>434.09411039999998</v>
      </c>
      <c r="F19" s="29">
        <f t="shared" si="0"/>
        <v>9.8772278969933864E-3</v>
      </c>
      <c r="G19" s="38">
        <v>44910</v>
      </c>
      <c r="H19" s="29">
        <v>4.3749999999999997E-2</v>
      </c>
      <c r="I19" s="41"/>
    </row>
    <row r="20" spans="1:11" ht="12.75" customHeight="1" x14ac:dyDescent="0.2">
      <c r="A20">
        <f t="shared" si="1"/>
        <v>9</v>
      </c>
      <c r="B20" s="32" t="s">
        <v>60</v>
      </c>
      <c r="C20" s="32" t="s">
        <v>54</v>
      </c>
      <c r="D20" s="29" t="s">
        <v>6</v>
      </c>
      <c r="E20" s="28">
        <v>27.142276000000003</v>
      </c>
      <c r="F20" s="29">
        <f t="shared" si="0"/>
        <v>6.1758600098964645E-4</v>
      </c>
      <c r="G20" s="38">
        <v>44875</v>
      </c>
      <c r="H20" s="29">
        <v>4.3200000000000002E-2</v>
      </c>
      <c r="I20" s="30"/>
    </row>
    <row r="21" spans="1:11" ht="12.75" customHeight="1" x14ac:dyDescent="0.2">
      <c r="B21" s="32"/>
      <c r="C21" s="32"/>
      <c r="D21" s="29"/>
      <c r="E21" s="28"/>
      <c r="F21" s="29"/>
      <c r="G21" s="38"/>
      <c r="H21" s="29"/>
      <c r="I21"/>
    </row>
    <row r="22" spans="1:11" ht="12.75" customHeight="1" x14ac:dyDescent="0.2">
      <c r="B22" s="11" t="s">
        <v>19</v>
      </c>
      <c r="C22" s="11"/>
      <c r="D22" s="11"/>
      <c r="E22" s="19">
        <f>SUM(E13:E21)</f>
        <v>19889.4345097</v>
      </c>
      <c r="F22" s="21">
        <f>SUM(F13:F21)</f>
        <v>0.45255734341479287</v>
      </c>
      <c r="G22" s="15"/>
      <c r="H22" s="15"/>
      <c r="I22"/>
    </row>
    <row r="23" spans="1:11" ht="12.75" customHeight="1" x14ac:dyDescent="0.2">
      <c r="E23" s="18"/>
      <c r="F23" s="20"/>
      <c r="G23" s="14"/>
      <c r="H23" s="14"/>
      <c r="I23"/>
      <c r="K23" s="36"/>
    </row>
    <row r="24" spans="1:11" ht="12.75" customHeight="1" x14ac:dyDescent="0.2">
      <c r="B24" s="23" t="s">
        <v>55</v>
      </c>
      <c r="E24" s="18"/>
      <c r="F24" s="20"/>
      <c r="G24" s="14"/>
      <c r="H24" s="14"/>
      <c r="I24"/>
      <c r="K24" s="36"/>
    </row>
    <row r="25" spans="1:11" ht="12.75" customHeight="1" x14ac:dyDescent="0.2">
      <c r="A25">
        <f>+A20+1</f>
        <v>10</v>
      </c>
      <c r="B25" t="s">
        <v>57</v>
      </c>
      <c r="C25" t="s">
        <v>56</v>
      </c>
      <c r="D25" s="29" t="s">
        <v>6</v>
      </c>
      <c r="E25" s="28">
        <v>239.208</v>
      </c>
      <c r="F25" s="29">
        <f>+E25/$E$57</f>
        <v>5.4428564548061973E-3</v>
      </c>
      <c r="G25" s="38">
        <v>44874</v>
      </c>
      <c r="H25" s="29">
        <v>4.4164499999999995E-2</v>
      </c>
      <c r="I25" s="30"/>
      <c r="K25" s="36"/>
    </row>
    <row r="26" spans="1:11" ht="12.75" customHeight="1" x14ac:dyDescent="0.2">
      <c r="A26">
        <f>+A25+1</f>
        <v>11</v>
      </c>
      <c r="B26" t="s">
        <v>68</v>
      </c>
      <c r="C26" t="s">
        <v>66</v>
      </c>
      <c r="D26" s="29" t="s">
        <v>6</v>
      </c>
      <c r="E26" s="28">
        <v>58.660809</v>
      </c>
      <c r="F26" s="29">
        <f>+E26/$E$57</f>
        <v>1.334747846684908E-3</v>
      </c>
      <c r="G26" s="38">
        <v>45232</v>
      </c>
      <c r="H26" s="29">
        <v>4.8300999999999997E-2</v>
      </c>
      <c r="I26" s="30"/>
      <c r="K26" s="36"/>
    </row>
    <row r="27" spans="1:11" ht="12.75" customHeight="1" x14ac:dyDescent="0.2">
      <c r="E27" s="18"/>
      <c r="F27" s="20"/>
      <c r="G27" s="14"/>
      <c r="H27" s="14"/>
      <c r="I27"/>
      <c r="K27" s="36"/>
    </row>
    <row r="28" spans="1:11" ht="12.75" customHeight="1" x14ac:dyDescent="0.2">
      <c r="B28" s="11" t="s">
        <v>19</v>
      </c>
      <c r="C28" s="11"/>
      <c r="D28" s="11"/>
      <c r="E28" s="19">
        <f>SUM(E25:E27)</f>
        <v>297.868809</v>
      </c>
      <c r="F28" s="21">
        <f>SUM(F25:F27)</f>
        <v>6.7776043014911051E-3</v>
      </c>
      <c r="G28" s="15"/>
      <c r="H28" s="15"/>
      <c r="I28"/>
      <c r="K28" s="36"/>
    </row>
    <row r="29" spans="1:11" ht="12.75" customHeight="1" x14ac:dyDescent="0.2">
      <c r="E29" s="18"/>
      <c r="F29" s="20"/>
      <c r="G29" s="14"/>
      <c r="H29" s="14"/>
      <c r="I29"/>
      <c r="K29" s="36"/>
    </row>
    <row r="30" spans="1:11" ht="12.75" customHeight="1" x14ac:dyDescent="0.2">
      <c r="B30" s="23" t="s">
        <v>13</v>
      </c>
      <c r="C30" s="23"/>
      <c r="E30" s="18"/>
      <c r="F30" s="20"/>
      <c r="G30" s="14"/>
      <c r="H30" s="14"/>
      <c r="I30"/>
      <c r="J30" s="31"/>
      <c r="K30" s="37"/>
    </row>
    <row r="31" spans="1:11" ht="12.75" customHeight="1" x14ac:dyDescent="0.2">
      <c r="B31" s="23" t="s">
        <v>12</v>
      </c>
      <c r="C31" s="23"/>
      <c r="E31" s="18"/>
      <c r="F31" s="20"/>
      <c r="G31" s="14"/>
      <c r="H31" s="14"/>
      <c r="I31"/>
      <c r="J31" s="31"/>
      <c r="K31" s="37"/>
    </row>
    <row r="32" spans="1:11" s="31" customFormat="1" ht="12.75" customHeight="1" x14ac:dyDescent="0.2">
      <c r="A32">
        <f>+A26+1</f>
        <v>12</v>
      </c>
      <c r="B32" s="32" t="s">
        <v>35</v>
      </c>
      <c r="C32" s="32" t="s">
        <v>36</v>
      </c>
      <c r="D32" s="32" t="s">
        <v>34</v>
      </c>
      <c r="E32" s="28">
        <v>11894.404</v>
      </c>
      <c r="F32" s="29">
        <f>+E32/$E$57</f>
        <v>0.27064117248366548</v>
      </c>
      <c r="G32" s="38">
        <v>45306</v>
      </c>
      <c r="H32" s="29">
        <v>6.2024999999999997E-2</v>
      </c>
      <c r="I32" s="30"/>
      <c r="K32" s="37"/>
    </row>
    <row r="33" spans="1:11" s="31" customFormat="1" ht="12.75" customHeight="1" x14ac:dyDescent="0.2">
      <c r="A33">
        <f>+A32+1</f>
        <v>13</v>
      </c>
      <c r="B33" s="32" t="s">
        <v>28</v>
      </c>
      <c r="C33" s="32" t="s">
        <v>27</v>
      </c>
      <c r="D33" s="32" t="s">
        <v>33</v>
      </c>
      <c r="E33" s="28">
        <v>3691.268</v>
      </c>
      <c r="F33" s="29">
        <f>+E33/$E$57</f>
        <v>8.3989840892526854E-2</v>
      </c>
      <c r="G33" s="38">
        <v>45142</v>
      </c>
      <c r="H33" s="29">
        <v>8.3799999999999999E-2</v>
      </c>
      <c r="I33" s="30"/>
      <c r="J33"/>
      <c r="K33" s="36"/>
    </row>
    <row r="34" spans="1:11" s="31" customFormat="1" ht="12.75" customHeight="1" x14ac:dyDescent="0.2">
      <c r="A34" s="31">
        <f>A33+1</f>
        <v>14</v>
      </c>
      <c r="B34" s="32" t="s">
        <v>20</v>
      </c>
      <c r="C34" s="32" t="s">
        <v>37</v>
      </c>
      <c r="D34" s="32" t="s">
        <v>29</v>
      </c>
      <c r="E34" s="28">
        <v>870.16</v>
      </c>
      <c r="F34" s="29">
        <f>+E34/$E$57</f>
        <v>1.9799320978872614E-2</v>
      </c>
      <c r="G34" s="38">
        <v>44829</v>
      </c>
      <c r="H34" s="29">
        <v>0</v>
      </c>
      <c r="I34" s="30"/>
      <c r="J34"/>
      <c r="K34" s="36"/>
    </row>
    <row r="35" spans="1:11" s="31" customFormat="1" ht="12.75" customHeight="1" x14ac:dyDescent="0.2">
      <c r="A35" s="31">
        <f t="shared" ref="A35:A36" si="2">A34+1</f>
        <v>15</v>
      </c>
      <c r="B35" s="32" t="s">
        <v>20</v>
      </c>
      <c r="C35" s="32" t="s">
        <v>38</v>
      </c>
      <c r="D35" s="32" t="s">
        <v>29</v>
      </c>
      <c r="E35" s="28">
        <v>870.16</v>
      </c>
      <c r="F35" s="29">
        <f>+E35/$E$57</f>
        <v>1.9799320978872614E-2</v>
      </c>
      <c r="G35" s="38">
        <v>45194</v>
      </c>
      <c r="H35" s="29">
        <v>0</v>
      </c>
      <c r="I35" s="30"/>
      <c r="J35"/>
      <c r="K35" s="36"/>
    </row>
    <row r="36" spans="1:11" s="31" customFormat="1" ht="12.75" customHeight="1" x14ac:dyDescent="0.2">
      <c r="A36" s="31">
        <f t="shared" si="2"/>
        <v>16</v>
      </c>
      <c r="B36" s="32" t="s">
        <v>20</v>
      </c>
      <c r="C36" s="32" t="s">
        <v>39</v>
      </c>
      <c r="D36" s="32" t="s">
        <v>29</v>
      </c>
      <c r="E36" s="28">
        <v>870.16</v>
      </c>
      <c r="F36" s="29">
        <f>+E36/$E$57</f>
        <v>1.9799320978872614E-2</v>
      </c>
      <c r="G36" s="38">
        <v>45255</v>
      </c>
      <c r="H36" s="29">
        <v>0</v>
      </c>
      <c r="I36" s="30"/>
      <c r="K36" s="37"/>
    </row>
    <row r="37" spans="1:11" s="31" customFormat="1" ht="12.75" customHeight="1" x14ac:dyDescent="0.2">
      <c r="I37" s="33"/>
      <c r="K37" s="37"/>
    </row>
    <row r="38" spans="1:11" s="31" customFormat="1" ht="12.75" customHeight="1" x14ac:dyDescent="0.2">
      <c r="A38"/>
      <c r="B38" s="11" t="s">
        <v>19</v>
      </c>
      <c r="C38" s="11"/>
      <c r="D38" s="11"/>
      <c r="E38" s="19">
        <f>SUM(E32:E37)</f>
        <v>18196.152000000002</v>
      </c>
      <c r="F38" s="21">
        <f>SUM(F32:F36)</f>
        <v>0.41402897631281016</v>
      </c>
      <c r="G38" s="15"/>
      <c r="H38" s="15"/>
      <c r="I38"/>
      <c r="K38" s="37"/>
    </row>
    <row r="39" spans="1:11" s="31" customFormat="1" ht="12.75" customHeight="1" x14ac:dyDescent="0.2">
      <c r="A39"/>
      <c r="B39"/>
      <c r="C39"/>
      <c r="D39"/>
      <c r="E39" s="18"/>
      <c r="F39" s="20"/>
      <c r="G39" s="14"/>
      <c r="H39" s="14"/>
      <c r="I39"/>
      <c r="K39" s="37"/>
    </row>
    <row r="40" spans="1:11" ht="12.75" customHeight="1" x14ac:dyDescent="0.2">
      <c r="B40" s="23" t="s">
        <v>10</v>
      </c>
      <c r="C40" s="23"/>
      <c r="E40" s="18"/>
      <c r="F40" s="20"/>
      <c r="G40" s="14"/>
      <c r="H40" s="14"/>
      <c r="I40"/>
      <c r="K40" s="36"/>
    </row>
    <row r="41" spans="1:11" ht="12.75" customHeight="1" x14ac:dyDescent="0.2">
      <c r="A41" s="31">
        <f>A36+1</f>
        <v>17</v>
      </c>
      <c r="B41" s="32" t="s">
        <v>25</v>
      </c>
      <c r="C41" s="32" t="s">
        <v>23</v>
      </c>
      <c r="D41" s="32" t="s">
        <v>32</v>
      </c>
      <c r="E41" s="28">
        <v>874.42</v>
      </c>
      <c r="F41" s="29">
        <f>+E41/$E$57</f>
        <v>1.9896251551836205E-2</v>
      </c>
      <c r="G41" s="38">
        <v>45016</v>
      </c>
      <c r="H41" s="29">
        <v>0.10994999999999999</v>
      </c>
      <c r="I41" s="26"/>
      <c r="J41" s="31"/>
      <c r="K41" s="37"/>
    </row>
    <row r="42" spans="1:11" ht="12.75" customHeight="1" x14ac:dyDescent="0.2">
      <c r="A42" s="31">
        <f>+A41+1</f>
        <v>18</v>
      </c>
      <c r="B42" s="32" t="s">
        <v>26</v>
      </c>
      <c r="C42" s="32" t="s">
        <v>24</v>
      </c>
      <c r="D42" s="32" t="s">
        <v>32</v>
      </c>
      <c r="E42" s="28">
        <v>854.99800000000005</v>
      </c>
      <c r="F42" s="29">
        <f>+E42/$E$57</f>
        <v>1.9454330052282486E-2</v>
      </c>
      <c r="G42" s="38">
        <v>45016</v>
      </c>
      <c r="H42" s="29">
        <v>0.10909650000000001</v>
      </c>
      <c r="I42" s="26"/>
      <c r="J42" s="31"/>
      <c r="K42" s="37"/>
    </row>
    <row r="43" spans="1:11" s="31" customFormat="1" ht="12.75" customHeight="1" x14ac:dyDescent="0.2">
      <c r="A43" s="31">
        <f>+A42+1</f>
        <v>19</v>
      </c>
      <c r="B43" s="32" t="s">
        <v>15</v>
      </c>
      <c r="C43" s="32" t="s">
        <v>22</v>
      </c>
      <c r="D43" s="32" t="s">
        <v>31</v>
      </c>
      <c r="E43" s="28">
        <v>803.75599999999997</v>
      </c>
      <c r="F43" s="29">
        <f>+E43/$E$57</f>
        <v>1.8288387230733127E-2</v>
      </c>
      <c r="G43" s="38">
        <v>44786</v>
      </c>
      <c r="H43" s="29">
        <v>0.13105</v>
      </c>
      <c r="I43" s="26"/>
      <c r="J43"/>
      <c r="K43" s="36"/>
    </row>
    <row r="44" spans="1:11" s="31" customFormat="1" ht="12.75" customHeight="1" x14ac:dyDescent="0.2">
      <c r="B44" s="32"/>
      <c r="C44" s="32"/>
      <c r="D44" s="32"/>
      <c r="E44" s="28"/>
      <c r="F44" s="29"/>
      <c r="G44" s="38"/>
      <c r="H44" s="38"/>
      <c r="I44" s="27"/>
    </row>
    <row r="45" spans="1:11" s="31" customFormat="1" ht="12.75" customHeight="1" x14ac:dyDescent="0.2">
      <c r="B45" s="11" t="s">
        <v>19</v>
      </c>
      <c r="C45" s="11"/>
      <c r="D45" s="11"/>
      <c r="E45" s="19">
        <f>SUM(E41:E44)</f>
        <v>2533.174</v>
      </c>
      <c r="F45" s="21">
        <f>SUM(F41:F44)</f>
        <v>5.7638968834851825E-2</v>
      </c>
      <c r="G45" s="15"/>
      <c r="H45" s="15"/>
      <c r="I45" s="27"/>
    </row>
    <row r="46" spans="1:11" s="31" customFormat="1" ht="12.75" customHeight="1" x14ac:dyDescent="0.2">
      <c r="A46"/>
      <c r="B46"/>
      <c r="C46"/>
      <c r="D46"/>
      <c r="E46" s="18"/>
      <c r="F46" s="20"/>
      <c r="G46" s="14"/>
      <c r="H46" s="14"/>
      <c r="I46" s="27"/>
    </row>
    <row r="47" spans="1:11" ht="12.75" customHeight="1" x14ac:dyDescent="0.2">
      <c r="B47" s="23" t="s">
        <v>51</v>
      </c>
      <c r="E47" s="18"/>
      <c r="F47" s="20"/>
      <c r="G47" s="14"/>
      <c r="H47" s="14"/>
      <c r="I47" s="27"/>
    </row>
    <row r="48" spans="1:11" ht="12.75" customHeight="1" x14ac:dyDescent="0.2">
      <c r="A48">
        <f>+A43+1</f>
        <v>20</v>
      </c>
      <c r="B48" s="32" t="s">
        <v>5</v>
      </c>
      <c r="C48" s="25" t="s">
        <v>52</v>
      </c>
      <c r="D48" s="25" t="s">
        <v>17</v>
      </c>
      <c r="E48" s="28">
        <v>261</v>
      </c>
      <c r="F48" s="29">
        <f>+E48/$E$57</f>
        <v>5.9387041181917727E-3</v>
      </c>
      <c r="G48" s="38">
        <v>45025</v>
      </c>
      <c r="H48" s="29">
        <v>0</v>
      </c>
      <c r="I48" s="26"/>
    </row>
    <row r="49" spans="1:9" ht="12.75" customHeight="1" x14ac:dyDescent="0.2">
      <c r="B49" s="11" t="s">
        <v>19</v>
      </c>
      <c r="C49" s="11"/>
      <c r="D49" s="11"/>
      <c r="E49" s="19">
        <f>SUM(E48)</f>
        <v>261</v>
      </c>
      <c r="F49" s="21">
        <f>SUM(F47:F48)</f>
        <v>5.9387041181917727E-3</v>
      </c>
      <c r="G49" s="15"/>
      <c r="H49" s="15"/>
      <c r="I49" s="34"/>
    </row>
    <row r="50" spans="1:9" s="31" customFormat="1" ht="12.75" customHeight="1" x14ac:dyDescent="0.2">
      <c r="A50"/>
      <c r="B50"/>
      <c r="C50"/>
      <c r="D50"/>
      <c r="E50" s="18"/>
      <c r="F50" s="20"/>
      <c r="G50" s="14"/>
      <c r="H50" s="14"/>
      <c r="I50" s="27"/>
    </row>
    <row r="51" spans="1:9" s="31" customFormat="1" ht="12.75" customHeight="1" x14ac:dyDescent="0.2">
      <c r="A51"/>
      <c r="B51" s="40" t="s">
        <v>61</v>
      </c>
      <c r="C51" s="40"/>
      <c r="D51" s="25" t="s">
        <v>17</v>
      </c>
      <c r="E51" s="28">
        <v>28</v>
      </c>
      <c r="F51" s="29">
        <f>+E51/$E$57</f>
        <v>6.3710235750716337E-4</v>
      </c>
      <c r="G51" s="14"/>
      <c r="H51" s="14"/>
      <c r="I51" s="27"/>
    </row>
    <row r="52" spans="1:9" s="31" customFormat="1" ht="12.75" customHeight="1" x14ac:dyDescent="0.2">
      <c r="A52"/>
      <c r="B52" s="11" t="s">
        <v>19</v>
      </c>
      <c r="C52" s="11"/>
      <c r="D52" s="11"/>
      <c r="E52" s="19">
        <f>+E51</f>
        <v>28</v>
      </c>
      <c r="F52" s="21">
        <f>SUM(F51)</f>
        <v>6.3710235750716337E-4</v>
      </c>
      <c r="G52" s="15"/>
      <c r="H52" s="15"/>
      <c r="I52" s="27"/>
    </row>
    <row r="53" spans="1:9" s="31" customFormat="1" ht="12.75" customHeight="1" x14ac:dyDescent="0.2">
      <c r="A53"/>
      <c r="B53"/>
      <c r="C53"/>
      <c r="D53"/>
      <c r="E53" s="18"/>
      <c r="F53" s="20"/>
      <c r="G53" s="14"/>
      <c r="H53" s="14"/>
      <c r="I53" s="27"/>
    </row>
    <row r="54" spans="1:9" ht="12.75" customHeight="1" x14ac:dyDescent="0.2">
      <c r="B54" s="23" t="s">
        <v>11</v>
      </c>
      <c r="C54" s="23"/>
      <c r="E54" s="18"/>
      <c r="F54" s="20"/>
      <c r="G54" s="14"/>
      <c r="H54" s="14"/>
      <c r="I54" s="34"/>
    </row>
    <row r="55" spans="1:9" ht="12.75" customHeight="1" x14ac:dyDescent="0.2">
      <c r="B55" s="23" t="s">
        <v>3</v>
      </c>
      <c r="C55" s="23"/>
      <c r="E55" s="18">
        <f>E57-E22-E38-E45-E49-E10-E28-E52</f>
        <v>-246.51938500000136</v>
      </c>
      <c r="F55" s="20">
        <f>+E55/$E$57</f>
        <v>-5.6092171912398891E-3</v>
      </c>
      <c r="G55" s="14"/>
      <c r="H55" s="14"/>
      <c r="I55" s="34"/>
    </row>
    <row r="56" spans="1:9" ht="12.75" customHeight="1" x14ac:dyDescent="0.2">
      <c r="B56" s="11" t="s">
        <v>19</v>
      </c>
      <c r="C56" s="11"/>
      <c r="D56" s="11"/>
      <c r="E56" s="19">
        <f>SUM(E55:E55)</f>
        <v>-246.51938500000136</v>
      </c>
      <c r="F56" s="21">
        <f>SUM(F55)</f>
        <v>-5.6092171912398891E-3</v>
      </c>
      <c r="G56" s="15"/>
      <c r="H56" s="15"/>
      <c r="I56" s="34"/>
    </row>
    <row r="57" spans="1:9" ht="12.75" customHeight="1" x14ac:dyDescent="0.2">
      <c r="B57" s="12" t="s">
        <v>8</v>
      </c>
      <c r="C57" s="12"/>
      <c r="D57" s="12"/>
      <c r="E57" s="24">
        <v>43948.981933700001</v>
      </c>
      <c r="F57" s="22">
        <f>+F56+F45+F38+F22+F49+F10+F28+F52</f>
        <v>0.99999999999999989</v>
      </c>
      <c r="G57" s="16"/>
      <c r="H57" s="16"/>
      <c r="I57" s="34"/>
    </row>
    <row r="58" spans="1:9" ht="12.75" customHeight="1" x14ac:dyDescent="0.2">
      <c r="E58" s="27"/>
      <c r="I58" s="34"/>
    </row>
    <row r="59" spans="1:9" ht="12.75" customHeight="1" x14ac:dyDescent="0.2">
      <c r="E59" s="27"/>
      <c r="F59" s="18"/>
      <c r="I59" s="34"/>
    </row>
    <row r="60" spans="1:9" ht="12.75" customHeight="1" x14ac:dyDescent="0.2">
      <c r="E60" s="27"/>
      <c r="F60" s="20"/>
    </row>
    <row r="61" spans="1:9" ht="73.5" customHeight="1" x14ac:dyDescent="0.2">
      <c r="B61" s="42" t="s">
        <v>69</v>
      </c>
      <c r="C61" s="42"/>
      <c r="D61" s="42"/>
      <c r="E61" s="42"/>
      <c r="F61" s="42"/>
      <c r="G61" s="42"/>
      <c r="H61" s="42"/>
    </row>
    <row r="62" spans="1:9" ht="12.75" customHeight="1" x14ac:dyDescent="0.2">
      <c r="B62" s="31"/>
      <c r="C62" s="23"/>
      <c r="E62" s="18"/>
    </row>
    <row r="63" spans="1:9" ht="12.75" customHeight="1" x14ac:dyDescent="0.2">
      <c r="B63" s="23"/>
      <c r="C63" s="23"/>
      <c r="E63" s="27"/>
    </row>
    <row r="64" spans="1:9" ht="12.75" customHeight="1" x14ac:dyDescent="0.2">
      <c r="B64" s="23"/>
      <c r="C64" s="23"/>
      <c r="E64" s="27"/>
    </row>
    <row r="65" spans="2:5" ht="12.75" customHeight="1" x14ac:dyDescent="0.2">
      <c r="B65" s="23"/>
      <c r="C65" s="23"/>
      <c r="E65" s="27"/>
    </row>
    <row r="66" spans="2:5" ht="12.75" customHeight="1" x14ac:dyDescent="0.2">
      <c r="B66" s="23"/>
      <c r="C66" s="23"/>
    </row>
    <row r="67" spans="2:5" ht="12.75" customHeight="1" x14ac:dyDescent="0.2"/>
    <row r="68" spans="2:5" ht="12.75" customHeight="1" x14ac:dyDescent="0.2"/>
    <row r="69" spans="2:5" ht="12.75" customHeight="1" x14ac:dyDescent="0.2"/>
    <row r="70" spans="2:5" ht="12.75" customHeight="1" x14ac:dyDescent="0.2"/>
    <row r="71" spans="2:5" ht="12.75" customHeight="1" x14ac:dyDescent="0.2"/>
    <row r="72" spans="2:5" ht="12.75" customHeight="1" x14ac:dyDescent="0.2"/>
    <row r="73" spans="2:5" ht="12.75" customHeight="1" x14ac:dyDescent="0.2"/>
    <row r="74" spans="2:5" ht="12.75" customHeight="1" x14ac:dyDescent="0.2"/>
    <row r="75" spans="2:5" ht="12.75" customHeight="1" x14ac:dyDescent="0.2"/>
    <row r="76" spans="2:5" ht="12.75" customHeight="1" x14ac:dyDescent="0.2"/>
    <row r="77" spans="2:5" ht="12.75" customHeight="1" x14ac:dyDescent="0.2"/>
    <row r="78" spans="2:5" ht="12.75" customHeight="1" x14ac:dyDescent="0.2"/>
    <row r="79" spans="2:5" ht="12.75" customHeight="1" x14ac:dyDescent="0.2"/>
    <row r="80" spans="2: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sheetData>
  <sortState ref="B34:H36">
    <sortCondition descending="1" ref="E34:E36"/>
  </sortState>
  <mergeCells count="2">
    <mergeCell ref="B61:H61"/>
    <mergeCell ref="A1:H1"/>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11:28 05/05/2020</XMLData>
</file>

<file path=customXml/item2.xml><?xml version="1.0" encoding="utf-8"?>
<XMLData TextToDisplay="%DOCUMENTGUID%">{00000000-0000-0000-0000-000000000000}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CC72615F-E051-45FC-903B-E51758370557}">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D9EEACB-DC22-47D4-8519-C104CCDFD4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Lenovo</cp:lastModifiedBy>
  <dcterms:created xsi:type="dcterms:W3CDTF">1996-10-14T23:33:28Z</dcterms:created>
  <dcterms:modified xsi:type="dcterms:W3CDTF">2022-02-18T08:41:41Z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ies>
</file>