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Series II" sheetId="1" r:id="rId1"/>
  </sheets>
  <externalReferences>
    <externalReference r:id="rId2"/>
  </externalReferences>
  <definedNames>
    <definedName name="_xlnm._FilterDatabase" localSheetId="0" hidden="1">'Series II'!$A$1:$K$97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F38" i="1"/>
  <c r="E36" i="1"/>
  <c r="E42" i="1" s="1"/>
  <c r="F35" i="1"/>
  <c r="F34" i="1"/>
  <c r="F33" i="1"/>
  <c r="F32" i="1"/>
  <c r="F31" i="1"/>
  <c r="F30" i="1"/>
  <c r="F29" i="1"/>
  <c r="F28" i="1"/>
  <c r="F27" i="1"/>
  <c r="F26" i="1"/>
  <c r="F36" i="1" s="1"/>
  <c r="E22" i="1"/>
  <c r="F20" i="1"/>
  <c r="F19" i="1"/>
  <c r="F22" i="1" s="1"/>
  <c r="E16" i="1"/>
  <c r="F14" i="1"/>
  <c r="F13" i="1"/>
  <c r="F12" i="1"/>
  <c r="F11" i="1"/>
  <c r="F10" i="1"/>
  <c r="F9" i="1"/>
  <c r="A9" i="1"/>
  <c r="A10" i="1" s="1"/>
  <c r="A11" i="1" s="1"/>
  <c r="A12" i="1" s="1"/>
  <c r="A13" i="1" s="1"/>
  <c r="A14" i="1" s="1"/>
  <c r="F8" i="1"/>
  <c r="F16" i="1" s="1"/>
  <c r="B2" i="1"/>
  <c r="A19" i="1" l="1"/>
  <c r="A20" i="1" s="1"/>
  <c r="A26" i="1"/>
  <c r="A27" i="1" s="1"/>
  <c r="A28" i="1" s="1"/>
  <c r="A29" i="1" s="1"/>
  <c r="A30" i="1" s="1"/>
  <c r="A31" i="1" s="1"/>
  <c r="A32" i="1" s="1"/>
  <c r="A33" i="1" s="1"/>
  <c r="A34" i="1" s="1"/>
  <c r="A35" i="1" s="1"/>
  <c r="E43" i="1"/>
  <c r="F42" i="1"/>
  <c r="F43" i="1" s="1"/>
  <c r="F44" i="1" s="1"/>
</calcChain>
</file>

<file path=xl/sharedStrings.xml><?xml version="1.0" encoding="utf-8"?>
<sst xmlns="http://schemas.openxmlformats.org/spreadsheetml/2006/main" count="82" uniqueCount="65">
  <si>
    <t>IIFCL MF INFRASTRUCTURE DEBT FUND SR - II (BSE SCRIP CODE 540456)</t>
  </si>
  <si>
    <t xml:space="preserve">  </t>
  </si>
  <si>
    <t>Sr. No.</t>
  </si>
  <si>
    <t>Name of Instrument</t>
  </si>
  <si>
    <t>ISIN</t>
  </si>
  <si>
    <t>Rating / Industry</t>
  </si>
  <si>
    <t>Market value (Rs. In lakhs)</t>
  </si>
  <si>
    <t>% to Net Assets</t>
  </si>
  <si>
    <t>Maturity Date</t>
  </si>
  <si>
    <t>Aggregated Yield %</t>
  </si>
  <si>
    <t>MONEY MARKET INSTRUMENT</t>
  </si>
  <si>
    <t>Treasury Bill</t>
  </si>
  <si>
    <t>364 DAY TBILL 15DEC22</t>
  </si>
  <si>
    <t>IN002021Z384</t>
  </si>
  <si>
    <t>SOV</t>
  </si>
  <si>
    <t>364 DAY TBILL 19JAN23</t>
  </si>
  <si>
    <t>IN002021Z442</t>
  </si>
  <si>
    <t>364 DAY TBILL 16JUN22</t>
  </si>
  <si>
    <t>IN002021Z111</t>
  </si>
  <si>
    <t>364 DAY TBILL 15SEP22</t>
  </si>
  <si>
    <t>IN002021Z251</t>
  </si>
  <si>
    <t>364 DAY TBILL 01DEC22</t>
  </si>
  <si>
    <t>IN002021Z368</t>
  </si>
  <si>
    <t>364 DAY TBILL 13OCT22</t>
  </si>
  <si>
    <t>IN002021Z293</t>
  </si>
  <si>
    <t>364 DAY TBILL 02MAR23</t>
  </si>
  <si>
    <t>IN002021Z509</t>
  </si>
  <si>
    <t>Total</t>
  </si>
  <si>
    <t>Governmnet Securities</t>
  </si>
  <si>
    <t>8.83% GOI 25NOV2023</t>
  </si>
  <si>
    <t>IN0020130061</t>
  </si>
  <si>
    <t>4.56% GOI 29NOV2023</t>
  </si>
  <si>
    <t>IN0020210210</t>
  </si>
  <si>
    <t>BONDS &amp; NCDs</t>
  </si>
  <si>
    <t>Listed / awaiting listing on the stock exchanges</t>
  </si>
  <si>
    <t>Green Infra Wind Energy Limited</t>
  </si>
  <si>
    <t>INE477K07018</t>
  </si>
  <si>
    <t>CRISIL AA</t>
  </si>
  <si>
    <t>NIIF Infrastructure Finance Limted</t>
  </si>
  <si>
    <t>INE246R07418</t>
  </si>
  <si>
    <t>ICRA AAA</t>
  </si>
  <si>
    <t>Feedback Infra Private Limited</t>
  </si>
  <si>
    <t>INE563M07011</t>
  </si>
  <si>
    <t>CARE D</t>
  </si>
  <si>
    <t>Power Grid Corporation of india Limited</t>
  </si>
  <si>
    <t>INE752E07JM3</t>
  </si>
  <si>
    <t>CRISIL AAA</t>
  </si>
  <si>
    <t>SP Jammu Udhampur Highway Limited</t>
  </si>
  <si>
    <t>INE923L07241</t>
  </si>
  <si>
    <t>IND AA-</t>
  </si>
  <si>
    <t>Nuclear Power Corporation of India Limited</t>
  </si>
  <si>
    <t>INE206D08220</t>
  </si>
  <si>
    <t>INE752E07IW4</t>
  </si>
  <si>
    <t>Darbhanga Motihari Transmission Company Limited</t>
  </si>
  <si>
    <t>INE732Q07AL0</t>
  </si>
  <si>
    <t>CARE AAA</t>
  </si>
  <si>
    <t>INE732Q07AM8</t>
  </si>
  <si>
    <t>IL&amp;FS Transportation Networks Limited</t>
  </si>
  <si>
    <t>INE975G08223</t>
  </si>
  <si>
    <t>ICRA D</t>
  </si>
  <si>
    <t>Fixed Deposit</t>
  </si>
  <si>
    <t>Unrated</t>
  </si>
  <si>
    <t>Cash &amp; Cash Equivalents</t>
  </si>
  <si>
    <t>Net Receivable/Payable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</si>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</sst>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d\-mmm\-yy;@"/>
    <numFmt numFmtId="165" formatCode="_(* #,##0.00_);_(* \(#,##0.00\);_(* &quot;-&quot;??_);_(@_)"/>
    <numFmt numFmtId="166" formatCode="_ * #,##0_)_£_ ;_ * \(#,##0\)_£_ ;_ * &quot;-&quot;??_)_£_ ;_ @_ "/>
    <numFmt numFmtId="167" formatCode="dd\-mmm\-yyyy"/>
    <numFmt numFmtId="168" formatCode="#,##0.000000000000_);\(#,##0.000000000000\)"/>
  </numFmts>
  <fonts count="13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Times New Roman"/>
      <family val="1"/>
    </font>
    <font>
      <sz val="10"/>
      <name val="Arial"/>
      <family val="2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2" borderId="1" xfId="3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ill="1"/>
    <xf numFmtId="14" fontId="5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top" wrapText="1"/>
    </xf>
    <xf numFmtId="166" fontId="2" fillId="2" borderId="1" xfId="1" applyNumberFormat="1" applyFont="1" applyFill="1" applyBorder="1" applyAlignment="1">
      <alignment horizontal="center" vertical="top" wrapText="1"/>
    </xf>
    <xf numFmtId="39" fontId="2" fillId="2" borderId="1" xfId="1" applyNumberFormat="1" applyFont="1" applyFill="1" applyBorder="1" applyAlignment="1">
      <alignment horizontal="center" vertical="top" wrapText="1"/>
    </xf>
    <xf numFmtId="10" fontId="2" fillId="2" borderId="1" xfId="2" applyNumberFormat="1" applyFont="1" applyFill="1" applyBorder="1" applyAlignment="1">
      <alignment horizontal="center" vertical="top" wrapText="1"/>
    </xf>
    <xf numFmtId="167" fontId="2" fillId="2" borderId="1" xfId="1" applyNumberFormat="1" applyFont="1" applyFill="1" applyBorder="1" applyAlignment="1">
      <alignment horizontal="center" vertical="top" wrapText="1"/>
    </xf>
    <xf numFmtId="167" fontId="2" fillId="2" borderId="0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10" fontId="0" fillId="0" borderId="0" xfId="0" applyNumberFormat="1"/>
    <xf numFmtId="167" fontId="0" fillId="0" borderId="0" xfId="0" applyNumberFormat="1"/>
    <xf numFmtId="0" fontId="9" fillId="0" borderId="0" xfId="0" applyFont="1"/>
    <xf numFmtId="0" fontId="10" fillId="0" borderId="0" xfId="0" applyFont="1" applyFill="1"/>
    <xf numFmtId="39" fontId="10" fillId="0" borderId="0" xfId="0" applyNumberFormat="1" applyFont="1" applyFill="1"/>
    <xf numFmtId="10" fontId="10" fillId="0" borderId="0" xfId="0" applyNumberFormat="1" applyFont="1" applyFill="1"/>
    <xf numFmtId="167" fontId="10" fillId="0" borderId="0" xfId="0" applyNumberFormat="1" applyFont="1" applyFill="1"/>
    <xf numFmtId="0" fontId="10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0" fillId="0" borderId="0" xfId="0" applyFont="1" applyFill="1"/>
    <xf numFmtId="0" fontId="11" fillId="0" borderId="0" xfId="0" applyFont="1" applyFill="1"/>
    <xf numFmtId="39" fontId="0" fillId="0" borderId="0" xfId="0" applyNumberFormat="1" applyFill="1"/>
    <xf numFmtId="10" fontId="0" fillId="0" borderId="0" xfId="0" applyNumberFormat="1" applyFont="1" applyFill="1"/>
    <xf numFmtId="167" fontId="0" fillId="0" borderId="0" xfId="0" applyNumberFormat="1" applyFont="1" applyFill="1"/>
    <xf numFmtId="4" fontId="0" fillId="0" borderId="0" xfId="0" applyNumberFormat="1" applyFill="1"/>
    <xf numFmtId="0" fontId="0" fillId="0" borderId="0" xfId="0" applyFont="1"/>
    <xf numFmtId="15" fontId="0" fillId="0" borderId="0" xfId="0" applyNumberFormat="1" applyFill="1"/>
    <xf numFmtId="0" fontId="10" fillId="3" borderId="0" xfId="0" applyFont="1" applyFill="1"/>
    <xf numFmtId="39" fontId="10" fillId="3" borderId="0" xfId="0" applyNumberFormat="1" applyFont="1" applyFill="1"/>
    <xf numFmtId="10" fontId="10" fillId="3" borderId="0" xfId="0" applyNumberFormat="1" applyFont="1" applyFill="1"/>
    <xf numFmtId="167" fontId="10" fillId="3" borderId="0" xfId="0" applyNumberFormat="1" applyFont="1" applyFill="1"/>
    <xf numFmtId="10" fontId="0" fillId="0" borderId="0" xfId="0" applyNumberFormat="1" applyFont="1"/>
    <xf numFmtId="10" fontId="10" fillId="3" borderId="0" xfId="2" applyNumberFormat="1" applyFont="1" applyFill="1"/>
    <xf numFmtId="165" fontId="0" fillId="0" borderId="0" xfId="1" applyFont="1" applyFill="1"/>
    <xf numFmtId="39" fontId="0" fillId="0" borderId="0" xfId="0" applyNumberFormat="1" applyFont="1"/>
    <xf numFmtId="167" fontId="0" fillId="0" borderId="0" xfId="0" applyNumberFormat="1" applyFont="1"/>
    <xf numFmtId="0" fontId="9" fillId="0" borderId="0" xfId="0" applyFont="1" applyFill="1"/>
    <xf numFmtId="4" fontId="0" fillId="0" borderId="0" xfId="0" applyNumberFormat="1"/>
    <xf numFmtId="4" fontId="10" fillId="3" borderId="0" xfId="0" applyNumberFormat="1" applyFont="1" applyFill="1"/>
    <xf numFmtId="0" fontId="12" fillId="2" borderId="0" xfId="0" applyFont="1" applyFill="1"/>
    <xf numFmtId="4" fontId="12" fillId="2" borderId="0" xfId="0" applyNumberFormat="1" applyFont="1" applyFill="1"/>
    <xf numFmtId="10" fontId="12" fillId="2" borderId="0" xfId="0" applyNumberFormat="1" applyFont="1" applyFill="1"/>
    <xf numFmtId="167" fontId="12" fillId="2" borderId="0" xfId="0" applyNumberFormat="1" applyFont="1" applyFill="1"/>
    <xf numFmtId="168" fontId="0" fillId="0" borderId="0" xfId="0" applyNumberFormat="1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IIFCL_FactSheet_15_Mar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I"/>
      <sheetName val="Series II"/>
    </sheetNames>
    <sheetDataSet>
      <sheetData sheetId="0">
        <row r="2">
          <cell r="B2" t="str">
            <v>Portfolio as on March 15, 2022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zoomScale="85" zoomScaleNormal="85" workbookViewId="0">
      <selection activeCell="B10" sqref="B10"/>
    </sheetView>
  </sheetViews>
  <sheetFormatPr defaultColWidth="9.140625" defaultRowHeight="12.75" x14ac:dyDescent="0.2"/>
  <cols>
    <col min="1" max="1" width="6.42578125" bestFit="1" customWidth="1"/>
    <col min="2" max="2" width="45" bestFit="1" customWidth="1"/>
    <col min="3" max="3" width="14" bestFit="1" customWidth="1"/>
    <col min="4" max="4" width="15.140625" bestFit="1" customWidth="1"/>
    <col min="5" max="5" width="24.140625" bestFit="1" customWidth="1"/>
    <col min="6" max="6" width="14" bestFit="1" customWidth="1"/>
    <col min="7" max="7" width="11.85546875" bestFit="1" customWidth="1"/>
    <col min="8" max="9" width="13.28515625" style="4" customWidth="1"/>
    <col min="10" max="10" width="17.42578125" bestFit="1" customWidth="1"/>
    <col min="11" max="11" width="8" bestFit="1" customWidth="1"/>
  </cols>
  <sheetData>
    <row r="1" spans="1:11" ht="18.75" customHeight="1" x14ac:dyDescent="0.2">
      <c r="A1" s="1"/>
      <c r="B1" s="2" t="s">
        <v>0</v>
      </c>
      <c r="C1" s="3"/>
      <c r="D1" s="3"/>
      <c r="E1" s="3"/>
      <c r="F1" s="3"/>
      <c r="G1" s="3"/>
      <c r="H1" s="3"/>
    </row>
    <row r="2" spans="1:11" x14ac:dyDescent="0.2">
      <c r="A2" s="5" t="s">
        <v>1</v>
      </c>
      <c r="B2" s="6" t="str">
        <f>'[1]Series I'!B2</f>
        <v>Portfolio as on March 15, 2022</v>
      </c>
      <c r="C2" s="6"/>
      <c r="D2" s="7"/>
      <c r="E2" s="8"/>
      <c r="F2" s="9"/>
      <c r="G2" s="9"/>
      <c r="H2" s="9"/>
    </row>
    <row r="3" spans="1:11" ht="15.75" customHeight="1" x14ac:dyDescent="0.2">
      <c r="A3" s="10"/>
      <c r="B3" s="11"/>
      <c r="C3" s="11"/>
      <c r="D3" s="5"/>
      <c r="E3" s="8"/>
      <c r="F3" s="9"/>
      <c r="G3" s="9"/>
      <c r="H3" s="9"/>
    </row>
    <row r="4" spans="1:11" ht="25.5" x14ac:dyDescent="0.2">
      <c r="A4" s="12" t="s">
        <v>2</v>
      </c>
      <c r="B4" s="13" t="s">
        <v>3</v>
      </c>
      <c r="C4" s="13" t="s">
        <v>4</v>
      </c>
      <c r="D4" s="13" t="s">
        <v>5</v>
      </c>
      <c r="E4" s="14" t="s">
        <v>6</v>
      </c>
      <c r="F4" s="15" t="s">
        <v>7</v>
      </c>
      <c r="G4" s="16" t="s">
        <v>8</v>
      </c>
      <c r="H4" s="17" t="s">
        <v>9</v>
      </c>
    </row>
    <row r="5" spans="1:11" ht="12.75" customHeight="1" x14ac:dyDescent="0.2">
      <c r="E5" s="18"/>
      <c r="F5" s="19"/>
      <c r="G5" s="20"/>
    </row>
    <row r="6" spans="1:11" ht="12.75" customHeight="1" x14ac:dyDescent="0.2">
      <c r="B6" s="21" t="s">
        <v>10</v>
      </c>
      <c r="E6" s="18"/>
      <c r="F6" s="19"/>
      <c r="G6" s="20"/>
    </row>
    <row r="7" spans="1:11" s="4" customFormat="1" ht="12.75" customHeight="1" x14ac:dyDescent="0.2">
      <c r="B7" s="21" t="s">
        <v>11</v>
      </c>
      <c r="C7" s="22"/>
      <c r="D7" s="22"/>
      <c r="E7" s="23"/>
      <c r="F7" s="24"/>
      <c r="G7" s="25"/>
      <c r="J7" s="26"/>
      <c r="K7" s="27"/>
    </row>
    <row r="8" spans="1:11" s="4" customFormat="1" ht="12.75" customHeight="1" x14ac:dyDescent="0.2">
      <c r="A8">
        <v>1</v>
      </c>
      <c r="B8" s="28" t="s">
        <v>12</v>
      </c>
      <c r="C8" s="28" t="s">
        <v>13</v>
      </c>
      <c r="D8" s="29" t="s">
        <v>14</v>
      </c>
      <c r="E8" s="30">
        <v>181.9725364</v>
      </c>
      <c r="F8" s="31">
        <f t="shared" ref="F8:F14" si="0">+E8/$E$44</f>
        <v>9.8334354157223157E-3</v>
      </c>
      <c r="G8" s="32">
        <v>44910</v>
      </c>
      <c r="H8" s="31">
        <v>4.48E-2</v>
      </c>
      <c r="I8" s="33"/>
      <c r="J8"/>
      <c r="K8" s="31"/>
    </row>
    <row r="9" spans="1:11" s="4" customFormat="1" ht="12.75" customHeight="1" x14ac:dyDescent="0.2">
      <c r="A9">
        <f>+A8+1</f>
        <v>2</v>
      </c>
      <c r="B9" s="34" t="s">
        <v>15</v>
      </c>
      <c r="C9" s="29" t="s">
        <v>16</v>
      </c>
      <c r="D9" s="29" t="s">
        <v>14</v>
      </c>
      <c r="E9" s="30">
        <v>134.19209309999999</v>
      </c>
      <c r="F9" s="31">
        <f t="shared" si="0"/>
        <v>7.2514749033274787E-3</v>
      </c>
      <c r="G9" s="32">
        <v>44945</v>
      </c>
      <c r="H9" s="31">
        <v>4.5499999999999999E-2</v>
      </c>
      <c r="I9" s="33"/>
      <c r="J9"/>
      <c r="K9" s="31"/>
    </row>
    <row r="10" spans="1:11" s="4" customFormat="1" ht="12.75" customHeight="1" x14ac:dyDescent="0.2">
      <c r="A10">
        <f>+A9+1</f>
        <v>3</v>
      </c>
      <c r="B10" s="29" t="s">
        <v>17</v>
      </c>
      <c r="C10" s="29" t="s">
        <v>18</v>
      </c>
      <c r="D10" s="29" t="s">
        <v>14</v>
      </c>
      <c r="E10" s="30">
        <v>92.413095399999989</v>
      </c>
      <c r="F10" s="31">
        <f t="shared" si="0"/>
        <v>4.9938206234887922E-3</v>
      </c>
      <c r="G10" s="32">
        <v>44728</v>
      </c>
      <c r="H10" s="31">
        <v>3.7999999999999999E-2</v>
      </c>
      <c r="I10" s="33"/>
      <c r="J10"/>
      <c r="K10" s="31"/>
    </row>
    <row r="11" spans="1:11" s="4" customFormat="1" ht="12.75" customHeight="1" x14ac:dyDescent="0.2">
      <c r="A11">
        <f t="shared" ref="A11:A14" si="1">+A10+1</f>
        <v>4</v>
      </c>
      <c r="B11" s="29" t="s">
        <v>19</v>
      </c>
      <c r="C11" s="29" t="s">
        <v>20</v>
      </c>
      <c r="D11" s="29" t="s">
        <v>14</v>
      </c>
      <c r="E11" s="30">
        <v>74.400275999999991</v>
      </c>
      <c r="F11" s="31">
        <f t="shared" si="0"/>
        <v>4.0204435429186825E-3</v>
      </c>
      <c r="G11" s="32">
        <v>44819</v>
      </c>
      <c r="H11" s="31">
        <v>4.2886499999999994E-2</v>
      </c>
      <c r="I11" s="33"/>
      <c r="J11"/>
      <c r="K11" s="31"/>
    </row>
    <row r="12" spans="1:11" s="4" customFormat="1" ht="12.75" customHeight="1" x14ac:dyDescent="0.2">
      <c r="A12">
        <f t="shared" si="1"/>
        <v>5</v>
      </c>
      <c r="B12" s="29" t="s">
        <v>21</v>
      </c>
      <c r="C12" s="29" t="s">
        <v>22</v>
      </c>
      <c r="D12" s="29" t="s">
        <v>14</v>
      </c>
      <c r="E12" s="30">
        <v>62.020800000000001</v>
      </c>
      <c r="F12" s="31">
        <f t="shared" si="0"/>
        <v>3.3514811811538319E-3</v>
      </c>
      <c r="G12" s="32">
        <v>44896</v>
      </c>
      <c r="H12" s="31">
        <v>4.48E-2</v>
      </c>
      <c r="I12" s="33"/>
      <c r="J12"/>
      <c r="K12" s="31"/>
    </row>
    <row r="13" spans="1:11" s="4" customFormat="1" ht="12.75" customHeight="1" x14ac:dyDescent="0.2">
      <c r="A13">
        <f t="shared" si="1"/>
        <v>6</v>
      </c>
      <c r="B13" s="29" t="s">
        <v>23</v>
      </c>
      <c r="C13" s="29" t="s">
        <v>24</v>
      </c>
      <c r="D13" s="29" t="s">
        <v>14</v>
      </c>
      <c r="E13" s="30">
        <v>39.579182500000002</v>
      </c>
      <c r="F13" s="31">
        <f t="shared" si="0"/>
        <v>2.1387806238262496E-3</v>
      </c>
      <c r="G13" s="32">
        <v>44847</v>
      </c>
      <c r="H13" s="31">
        <v>4.3450000000000003E-2</v>
      </c>
      <c r="I13" s="33"/>
      <c r="J13" s="34"/>
      <c r="K13" s="31"/>
    </row>
    <row r="14" spans="1:11" s="4" customFormat="1" ht="12.75" customHeight="1" x14ac:dyDescent="0.2">
      <c r="A14">
        <f t="shared" si="1"/>
        <v>7</v>
      </c>
      <c r="B14" s="28" t="s">
        <v>25</v>
      </c>
      <c r="C14" s="28" t="s">
        <v>26</v>
      </c>
      <c r="D14" s="29" t="s">
        <v>14</v>
      </c>
      <c r="E14" s="30">
        <v>17.237483999999998</v>
      </c>
      <c r="F14" s="31">
        <f t="shared" si="0"/>
        <v>9.3147949133903893E-4</v>
      </c>
      <c r="G14" s="32">
        <v>44987</v>
      </c>
      <c r="H14" s="31">
        <v>4.5999999999999999E-2</v>
      </c>
      <c r="I14" s="33"/>
      <c r="J14" s="34"/>
      <c r="K14" s="31"/>
    </row>
    <row r="15" spans="1:11" s="4" customFormat="1" ht="12.75" customHeight="1" x14ac:dyDescent="0.2">
      <c r="A15"/>
      <c r="B15" s="29"/>
      <c r="C15" s="29"/>
      <c r="D15" s="29"/>
      <c r="E15" s="30"/>
      <c r="F15" s="31"/>
      <c r="G15" s="32"/>
      <c r="H15" s="31"/>
      <c r="I15" s="35"/>
      <c r="J15"/>
      <c r="K15" s="31"/>
    </row>
    <row r="16" spans="1:11" s="4" customFormat="1" ht="12.75" customHeight="1" x14ac:dyDescent="0.2">
      <c r="B16" s="36" t="s">
        <v>27</v>
      </c>
      <c r="C16" s="36"/>
      <c r="D16" s="36"/>
      <c r="E16" s="37">
        <f>SUM(E8:E15)</f>
        <v>601.81546739999999</v>
      </c>
      <c r="F16" s="38">
        <f>SUM(F8:F15)</f>
        <v>3.2520915781776384E-2</v>
      </c>
      <c r="G16" s="39"/>
      <c r="H16" s="39"/>
      <c r="I16"/>
      <c r="J16"/>
      <c r="K16" s="31"/>
    </row>
    <row r="17" spans="1:14" ht="12.75" customHeight="1" x14ac:dyDescent="0.2">
      <c r="E17" s="18"/>
      <c r="F17" s="19"/>
      <c r="G17" s="20"/>
      <c r="I17"/>
      <c r="K17" s="31"/>
      <c r="N17" s="19"/>
    </row>
    <row r="18" spans="1:14" ht="12.75" customHeight="1" x14ac:dyDescent="0.2">
      <c r="B18" s="21" t="s">
        <v>28</v>
      </c>
      <c r="E18" s="18"/>
      <c r="F18" s="19"/>
      <c r="G18" s="20"/>
      <c r="I18"/>
      <c r="K18" s="31"/>
      <c r="N18" s="19"/>
    </row>
    <row r="19" spans="1:14" ht="12.75" customHeight="1" x14ac:dyDescent="0.2">
      <c r="A19">
        <f>+A14+1</f>
        <v>8</v>
      </c>
      <c r="B19" t="s">
        <v>29</v>
      </c>
      <c r="C19" t="s">
        <v>30</v>
      </c>
      <c r="D19" s="29" t="s">
        <v>14</v>
      </c>
      <c r="E19" s="30">
        <v>907.02189450000003</v>
      </c>
      <c r="F19" s="31">
        <f t="shared" ref="F19:F20" si="2">+E19/$E$44</f>
        <v>4.9013666549145546E-2</v>
      </c>
      <c r="G19" s="32">
        <v>45255</v>
      </c>
      <c r="H19" s="31">
        <v>5.0376500000000005E-2</v>
      </c>
      <c r="I19"/>
      <c r="K19" s="31"/>
      <c r="N19" s="19"/>
    </row>
    <row r="20" spans="1:14" ht="12.75" customHeight="1" x14ac:dyDescent="0.2">
      <c r="A20">
        <f>+A19+1</f>
        <v>9</v>
      </c>
      <c r="B20" t="s">
        <v>31</v>
      </c>
      <c r="C20" t="s">
        <v>32</v>
      </c>
      <c r="D20" s="29" t="s">
        <v>14</v>
      </c>
      <c r="E20" s="30">
        <v>119.55401970000001</v>
      </c>
      <c r="F20" s="31">
        <f t="shared" si="2"/>
        <v>6.4604624118980167E-3</v>
      </c>
      <c r="G20" s="32">
        <v>45259</v>
      </c>
      <c r="H20" s="31">
        <v>4.9399999999999999E-2</v>
      </c>
      <c r="I20"/>
      <c r="K20" s="31"/>
      <c r="N20" s="19"/>
    </row>
    <row r="21" spans="1:14" ht="12.75" customHeight="1" x14ac:dyDescent="0.2">
      <c r="B21" s="21"/>
      <c r="E21" s="18"/>
      <c r="F21" s="19"/>
      <c r="G21" s="20"/>
      <c r="I21"/>
      <c r="K21" s="31"/>
      <c r="N21" s="19"/>
    </row>
    <row r="22" spans="1:14" ht="12.75" customHeight="1" x14ac:dyDescent="0.2">
      <c r="B22" s="36" t="s">
        <v>27</v>
      </c>
      <c r="C22" s="36"/>
      <c r="D22" s="36"/>
      <c r="E22" s="37">
        <f>SUM(E19:E21)</f>
        <v>1026.5759141999999</v>
      </c>
      <c r="F22" s="38">
        <f>SUM(F19:F21)</f>
        <v>5.5474128961043562E-2</v>
      </c>
      <c r="G22" s="39"/>
      <c r="H22" s="39"/>
      <c r="I22"/>
      <c r="K22" s="31"/>
      <c r="N22" s="19"/>
    </row>
    <row r="23" spans="1:14" ht="12.75" customHeight="1" x14ac:dyDescent="0.2">
      <c r="E23" s="18"/>
      <c r="F23" s="19"/>
      <c r="G23" s="20"/>
      <c r="I23"/>
      <c r="J23" s="19"/>
      <c r="K23" s="31"/>
      <c r="N23" s="19"/>
    </row>
    <row r="24" spans="1:14" ht="12.75" customHeight="1" x14ac:dyDescent="0.2">
      <c r="B24" s="21" t="s">
        <v>33</v>
      </c>
      <c r="E24" s="18"/>
      <c r="F24" s="19"/>
      <c r="G24" s="20"/>
      <c r="I24"/>
      <c r="J24" s="19"/>
      <c r="K24" s="31"/>
      <c r="N24" s="19"/>
    </row>
    <row r="25" spans="1:14" ht="12.75" customHeight="1" x14ac:dyDescent="0.2">
      <c r="B25" s="21" t="s">
        <v>34</v>
      </c>
      <c r="E25" s="18"/>
      <c r="F25" s="19"/>
      <c r="G25" s="20"/>
      <c r="I25"/>
      <c r="N25" s="19"/>
    </row>
    <row r="26" spans="1:14" ht="12.75" customHeight="1" x14ac:dyDescent="0.2">
      <c r="A26">
        <f>+A14+1</f>
        <v>8</v>
      </c>
      <c r="B26" s="28" t="s">
        <v>35</v>
      </c>
      <c r="C26" s="28" t="s">
        <v>36</v>
      </c>
      <c r="D26" s="28" t="s">
        <v>37</v>
      </c>
      <c r="E26" s="30">
        <v>5523.9960000000001</v>
      </c>
      <c r="F26" s="31">
        <f t="shared" ref="F26:F35" si="3">+E26/$E$44</f>
        <v>0.29850580190466813</v>
      </c>
      <c r="G26" s="32">
        <v>45142</v>
      </c>
      <c r="H26" s="31">
        <v>8.5199999999999998E-2</v>
      </c>
      <c r="I26" s="35"/>
      <c r="N26" s="19"/>
    </row>
    <row r="27" spans="1:14" ht="12.75" customHeight="1" x14ac:dyDescent="0.2">
      <c r="A27">
        <f>A26+1</f>
        <v>9</v>
      </c>
      <c r="B27" s="28" t="s">
        <v>38</v>
      </c>
      <c r="C27" s="28" t="s">
        <v>39</v>
      </c>
      <c r="D27" s="28" t="s">
        <v>40</v>
      </c>
      <c r="E27" s="30">
        <v>3631.2044999999998</v>
      </c>
      <c r="F27" s="31">
        <f t="shared" si="3"/>
        <v>0.19622309848746078</v>
      </c>
      <c r="G27" s="32">
        <v>45306</v>
      </c>
      <c r="H27" s="31">
        <v>5.9453500000000006E-2</v>
      </c>
      <c r="I27" s="35"/>
      <c r="N27" s="19"/>
    </row>
    <row r="28" spans="1:14" s="34" customFormat="1" ht="12.75" customHeight="1" x14ac:dyDescent="0.2">
      <c r="A28">
        <f t="shared" ref="A28:A31" si="4">A27+1</f>
        <v>10</v>
      </c>
      <c r="B28" s="28" t="s">
        <v>41</v>
      </c>
      <c r="C28" s="28" t="s">
        <v>42</v>
      </c>
      <c r="D28" s="28" t="s">
        <v>43</v>
      </c>
      <c r="E28" s="30">
        <v>1433.19</v>
      </c>
      <c r="F28" s="31">
        <f t="shared" si="3"/>
        <v>7.7446748736195919E-2</v>
      </c>
      <c r="G28" s="32">
        <v>44915</v>
      </c>
      <c r="H28" s="31">
        <v>0</v>
      </c>
      <c r="I28" s="35"/>
      <c r="N28" s="40"/>
    </row>
    <row r="29" spans="1:14" ht="12.75" customHeight="1" x14ac:dyDescent="0.2">
      <c r="A29">
        <f t="shared" si="4"/>
        <v>11</v>
      </c>
      <c r="B29" s="28" t="s">
        <v>44</v>
      </c>
      <c r="C29" s="28" t="s">
        <v>45</v>
      </c>
      <c r="D29" s="28" t="s">
        <v>46</v>
      </c>
      <c r="E29" s="30">
        <v>1126.19</v>
      </c>
      <c r="F29" s="31">
        <f t="shared" si="3"/>
        <v>6.0857076842021289E-2</v>
      </c>
      <c r="G29" s="32">
        <v>46382</v>
      </c>
      <c r="H29" s="31">
        <v>6.1149999999999996E-2</v>
      </c>
      <c r="I29" s="35"/>
      <c r="N29" s="19"/>
    </row>
    <row r="30" spans="1:14" ht="12.75" customHeight="1" x14ac:dyDescent="0.2">
      <c r="A30">
        <f t="shared" si="4"/>
        <v>12</v>
      </c>
      <c r="B30" s="28" t="s">
        <v>47</v>
      </c>
      <c r="C30" s="28" t="s">
        <v>48</v>
      </c>
      <c r="D30" s="28" t="s">
        <v>49</v>
      </c>
      <c r="E30" s="30">
        <v>997.56700000000001</v>
      </c>
      <c r="F30" s="31">
        <f t="shared" si="3"/>
        <v>5.3906544698554104E-2</v>
      </c>
      <c r="G30" s="32">
        <v>46568</v>
      </c>
      <c r="H30" s="31">
        <v>9.4149999999999998E-2</v>
      </c>
      <c r="I30" s="35"/>
      <c r="N30" s="19"/>
    </row>
    <row r="31" spans="1:14" ht="12.75" customHeight="1" x14ac:dyDescent="0.2">
      <c r="A31">
        <f t="shared" si="4"/>
        <v>13</v>
      </c>
      <c r="B31" s="28" t="s">
        <v>50</v>
      </c>
      <c r="C31" s="28" t="s">
        <v>51</v>
      </c>
      <c r="D31" s="28" t="s">
        <v>46</v>
      </c>
      <c r="E31" s="30">
        <v>984.20399999999995</v>
      </c>
      <c r="F31" s="31">
        <f t="shared" si="3"/>
        <v>5.3184434647994314E-2</v>
      </c>
      <c r="G31" s="32">
        <v>46354</v>
      </c>
      <c r="H31" s="31">
        <v>6.1719999999999997E-2</v>
      </c>
      <c r="I31" s="35"/>
      <c r="J31" s="34"/>
      <c r="K31" s="31"/>
      <c r="N31" s="19"/>
    </row>
    <row r="32" spans="1:14" ht="12.75" customHeight="1" x14ac:dyDescent="0.2">
      <c r="A32">
        <f>A31+1</f>
        <v>14</v>
      </c>
      <c r="B32" s="28" t="s">
        <v>44</v>
      </c>
      <c r="C32" s="28" t="s">
        <v>52</v>
      </c>
      <c r="D32" s="28" t="s">
        <v>46</v>
      </c>
      <c r="E32" s="30">
        <v>561.93650000000002</v>
      </c>
      <c r="F32" s="31">
        <f t="shared" si="3"/>
        <v>3.0365935375768295E-2</v>
      </c>
      <c r="G32" s="32">
        <v>46263</v>
      </c>
      <c r="H32" s="31">
        <v>6.0749999999999998E-2</v>
      </c>
      <c r="I32" s="35"/>
      <c r="J32" s="34"/>
      <c r="K32" s="31"/>
      <c r="N32" s="19"/>
    </row>
    <row r="33" spans="1:14" ht="12.75" customHeight="1" x14ac:dyDescent="0.2">
      <c r="A33">
        <f t="shared" ref="A33:A35" si="5">A32+1</f>
        <v>15</v>
      </c>
      <c r="B33" s="28" t="s">
        <v>53</v>
      </c>
      <c r="C33" s="28" t="s">
        <v>54</v>
      </c>
      <c r="D33" s="28" t="s">
        <v>55</v>
      </c>
      <c r="E33" s="30">
        <v>465.05376000000001</v>
      </c>
      <c r="F33" s="31">
        <f t="shared" si="3"/>
        <v>2.5130584011570804E-2</v>
      </c>
      <c r="G33" s="32">
        <v>46387</v>
      </c>
      <c r="H33" s="31">
        <v>0.10075000000000001</v>
      </c>
      <c r="I33" s="35"/>
      <c r="K33" s="31"/>
      <c r="N33" s="19"/>
    </row>
    <row r="34" spans="1:14" ht="12.75" customHeight="1" x14ac:dyDescent="0.2">
      <c r="A34">
        <f t="shared" si="5"/>
        <v>16</v>
      </c>
      <c r="B34" s="28" t="s">
        <v>53</v>
      </c>
      <c r="C34" s="28" t="s">
        <v>56</v>
      </c>
      <c r="D34" s="28" t="s">
        <v>55</v>
      </c>
      <c r="E34" s="30">
        <v>462.40032000000002</v>
      </c>
      <c r="F34" s="31">
        <f t="shared" si="3"/>
        <v>2.4987197369906705E-2</v>
      </c>
      <c r="G34" s="32">
        <v>46477</v>
      </c>
      <c r="H34" s="31">
        <v>0.1021</v>
      </c>
      <c r="I34" s="35"/>
      <c r="K34" s="31"/>
      <c r="N34" s="19"/>
    </row>
    <row r="35" spans="1:14" ht="12.75" customHeight="1" x14ac:dyDescent="0.2">
      <c r="A35">
        <f t="shared" si="5"/>
        <v>17</v>
      </c>
      <c r="B35" s="28" t="s">
        <v>57</v>
      </c>
      <c r="C35" s="28" t="s">
        <v>58</v>
      </c>
      <c r="D35" s="28" t="s">
        <v>59</v>
      </c>
      <c r="E35" s="30">
        <v>0</v>
      </c>
      <c r="F35" s="31">
        <f t="shared" si="3"/>
        <v>0</v>
      </c>
      <c r="G35" s="32">
        <v>44666</v>
      </c>
      <c r="H35" s="31">
        <v>0</v>
      </c>
      <c r="I35" s="35"/>
      <c r="K35" s="31"/>
      <c r="N35" s="19"/>
    </row>
    <row r="36" spans="1:14" ht="12.75" customHeight="1" x14ac:dyDescent="0.2">
      <c r="B36" s="36" t="s">
        <v>27</v>
      </c>
      <c r="C36" s="36"/>
      <c r="D36" s="36"/>
      <c r="E36" s="37">
        <f>SUM(E26:E35)</f>
        <v>15185.74208</v>
      </c>
      <c r="F36" s="41">
        <f>SUM(F26:F35)</f>
        <v>0.82060742207414017</v>
      </c>
      <c r="G36" s="39"/>
      <c r="H36" s="39"/>
      <c r="I36"/>
      <c r="K36" s="31"/>
    </row>
    <row r="37" spans="1:14" ht="12.75" customHeight="1" x14ac:dyDescent="0.2">
      <c r="E37" s="18"/>
      <c r="F37" s="19"/>
      <c r="G37" s="20"/>
      <c r="H37" s="42"/>
      <c r="I37"/>
      <c r="K37" s="31"/>
      <c r="L37" s="34"/>
      <c r="M37" s="43"/>
      <c r="N37" s="44"/>
    </row>
    <row r="38" spans="1:14" ht="12.75" customHeight="1" x14ac:dyDescent="0.2">
      <c r="B38" s="45" t="s">
        <v>60</v>
      </c>
      <c r="C38" s="45"/>
      <c r="D38" s="4" t="s">
        <v>61</v>
      </c>
      <c r="E38" s="30">
        <v>370.5</v>
      </c>
      <c r="F38" s="31">
        <f t="shared" ref="F38" si="6">+E38/$E$44</f>
        <v>2.0021086113328021E-2</v>
      </c>
      <c r="G38" s="20"/>
      <c r="H38" s="42"/>
      <c r="I38"/>
      <c r="K38" s="31"/>
      <c r="L38" s="34"/>
      <c r="M38" s="43"/>
      <c r="N38" s="44"/>
    </row>
    <row r="39" spans="1:14" ht="12.75" customHeight="1" x14ac:dyDescent="0.2">
      <c r="B39" s="36" t="s">
        <v>27</v>
      </c>
      <c r="C39" s="36"/>
      <c r="D39" s="36"/>
      <c r="E39" s="37">
        <f>SUM(E38)</f>
        <v>370.5</v>
      </c>
      <c r="F39" s="38">
        <f>SUM(F38)</f>
        <v>2.0021086113328021E-2</v>
      </c>
      <c r="G39" s="39"/>
      <c r="H39" s="39"/>
      <c r="I39"/>
      <c r="K39" s="31"/>
      <c r="L39" s="34"/>
      <c r="M39" s="43"/>
      <c r="N39" s="44"/>
    </row>
    <row r="40" spans="1:14" ht="12.75" customHeight="1" x14ac:dyDescent="0.2">
      <c r="E40" s="18"/>
      <c r="F40" s="19"/>
      <c r="G40" s="20"/>
      <c r="H40" s="42"/>
      <c r="I40"/>
      <c r="K40" s="31"/>
      <c r="L40" s="34"/>
      <c r="M40" s="43"/>
      <c r="N40" s="44"/>
    </row>
    <row r="41" spans="1:14" ht="12.75" customHeight="1" x14ac:dyDescent="0.2">
      <c r="B41" s="21" t="s">
        <v>62</v>
      </c>
      <c r="C41" s="21"/>
      <c r="E41" s="18"/>
      <c r="F41" s="19"/>
      <c r="G41" s="20"/>
      <c r="H41" s="42"/>
      <c r="I41" s="42"/>
      <c r="J41" s="19"/>
      <c r="K41" s="31"/>
    </row>
    <row r="42" spans="1:14" ht="12.75" customHeight="1" x14ac:dyDescent="0.2">
      <c r="B42" s="21" t="s">
        <v>63</v>
      </c>
      <c r="C42" s="21"/>
      <c r="E42" s="46">
        <f>E44-E36-E16-E39-E22</f>
        <v>1320.8560959000013</v>
      </c>
      <c r="F42" s="19">
        <f>+E42/$E$44</f>
        <v>7.137644706971169E-2</v>
      </c>
      <c r="G42" s="20"/>
      <c r="H42" s="42"/>
      <c r="I42" s="35"/>
    </row>
    <row r="43" spans="1:14" ht="12.75" customHeight="1" x14ac:dyDescent="0.2">
      <c r="B43" s="36" t="s">
        <v>27</v>
      </c>
      <c r="C43" s="36"/>
      <c r="D43" s="36"/>
      <c r="E43" s="47">
        <f>SUM(E42)</f>
        <v>1320.8560959000013</v>
      </c>
      <c r="F43" s="38">
        <f>SUM(F42)</f>
        <v>7.137644706971169E-2</v>
      </c>
      <c r="G43" s="39"/>
      <c r="H43" s="39"/>
      <c r="I43" s="42"/>
    </row>
    <row r="44" spans="1:14" ht="12.75" customHeight="1" x14ac:dyDescent="0.2">
      <c r="B44" s="48" t="s">
        <v>64</v>
      </c>
      <c r="C44" s="48"/>
      <c r="D44" s="48"/>
      <c r="E44" s="49">
        <v>18505.489557500001</v>
      </c>
      <c r="F44" s="50">
        <f>+F43+F36+F16+F39+F22</f>
        <v>0.99999999999999978</v>
      </c>
      <c r="G44" s="51"/>
      <c r="H44" s="51"/>
      <c r="I44" s="33"/>
      <c r="J44" s="19"/>
      <c r="K44" s="31"/>
    </row>
    <row r="45" spans="1:14" ht="12.75" customHeight="1" x14ac:dyDescent="0.2">
      <c r="E45" s="46"/>
      <c r="H45" s="33"/>
      <c r="I45" s="33"/>
      <c r="J45" s="19"/>
      <c r="K45" s="31"/>
    </row>
    <row r="46" spans="1:14" ht="12.75" customHeight="1" x14ac:dyDescent="0.2">
      <c r="E46" s="46"/>
      <c r="F46" s="18"/>
      <c r="H46" s="33"/>
      <c r="I46" s="33"/>
      <c r="J46" s="19"/>
      <c r="K46" s="31"/>
    </row>
    <row r="47" spans="1:14" ht="12.75" customHeight="1" x14ac:dyDescent="0.2">
      <c r="E47" s="46"/>
      <c r="F47" s="19"/>
      <c r="H47" s="33"/>
      <c r="I47" s="33"/>
      <c r="J47" s="19"/>
      <c r="K47" s="31"/>
    </row>
    <row r="48" spans="1:14" ht="12.75" customHeight="1" x14ac:dyDescent="0.2">
      <c r="E48" s="18"/>
      <c r="H48" s="33"/>
      <c r="I48" s="33"/>
      <c r="K48" s="31"/>
    </row>
    <row r="49" spans="2:11" ht="12.75" customHeight="1" x14ac:dyDescent="0.2">
      <c r="B49" s="21"/>
      <c r="C49" s="21"/>
      <c r="E49" s="46"/>
      <c r="H49" s="33"/>
      <c r="I49" s="33"/>
      <c r="J49" s="4"/>
      <c r="K49" s="31"/>
    </row>
    <row r="50" spans="2:11" ht="12.75" customHeight="1" x14ac:dyDescent="0.2">
      <c r="B50" s="21"/>
      <c r="C50" s="21"/>
      <c r="E50" s="46"/>
      <c r="J50" s="19"/>
      <c r="K50" s="31"/>
    </row>
    <row r="51" spans="2:11" ht="12.75" customHeight="1" x14ac:dyDescent="0.2">
      <c r="B51" s="21"/>
      <c r="C51" s="21"/>
      <c r="E51" s="46"/>
      <c r="J51" s="19"/>
      <c r="K51" s="31"/>
    </row>
    <row r="52" spans="2:11" ht="12.75" customHeight="1" x14ac:dyDescent="0.2">
      <c r="B52" s="21"/>
      <c r="C52" s="21"/>
      <c r="J52" s="19"/>
      <c r="K52" s="31"/>
    </row>
    <row r="53" spans="2:11" ht="12.75" customHeight="1" x14ac:dyDescent="0.2">
      <c r="B53" s="21"/>
      <c r="C53" s="21"/>
      <c r="H53" s="35"/>
      <c r="I53" s="35"/>
    </row>
    <row r="54" spans="2:11" ht="12.75" customHeight="1" x14ac:dyDescent="0.2">
      <c r="H54" s="35"/>
      <c r="I54" s="35"/>
      <c r="K54" s="19"/>
    </row>
    <row r="55" spans="2:11" ht="12.75" customHeight="1" x14ac:dyDescent="0.2"/>
    <row r="56" spans="2:11" ht="12.75" customHeight="1" x14ac:dyDescent="0.2"/>
    <row r="57" spans="2:11" ht="12.75" customHeight="1" x14ac:dyDescent="0.2">
      <c r="H57" s="30"/>
      <c r="I57" s="30"/>
    </row>
    <row r="58" spans="2:11" ht="12.75" customHeight="1" x14ac:dyDescent="0.2"/>
    <row r="59" spans="2:11" ht="12.75" customHeight="1" x14ac:dyDescent="0.2"/>
    <row r="60" spans="2:11" ht="12.75" customHeight="1" x14ac:dyDescent="0.2"/>
    <row r="61" spans="2:11" ht="12.75" customHeight="1" x14ac:dyDescent="0.2">
      <c r="H61" s="30"/>
      <c r="I61" s="30"/>
    </row>
    <row r="62" spans="2:11" ht="12.75" customHeight="1" x14ac:dyDescent="0.2">
      <c r="H62" s="52"/>
      <c r="I62" s="52"/>
    </row>
    <row r="63" spans="2:11" ht="12.75" customHeight="1" x14ac:dyDescent="0.2">
      <c r="H63" s="33"/>
      <c r="I63" s="33"/>
    </row>
    <row r="64" spans="2:11" ht="12.75" customHeight="1" x14ac:dyDescent="0.2">
      <c r="H64" s="52"/>
      <c r="I64" s="52"/>
    </row>
    <row r="65" spans="10:10" ht="12.75" customHeight="1" x14ac:dyDescent="0.2"/>
    <row r="66" spans="10:10" ht="12.75" customHeight="1" x14ac:dyDescent="0.2"/>
    <row r="67" spans="10:10" ht="12.75" customHeight="1" x14ac:dyDescent="0.2"/>
    <row r="68" spans="10:10" ht="12.75" customHeight="1" x14ac:dyDescent="0.2">
      <c r="J68" s="46"/>
    </row>
    <row r="69" spans="10:10" ht="12.75" customHeight="1" x14ac:dyDescent="0.2"/>
    <row r="70" spans="10:10" ht="12.75" customHeight="1" x14ac:dyDescent="0.2"/>
    <row r="71" spans="10:10" ht="12.75" customHeight="1" x14ac:dyDescent="0.2"/>
    <row r="72" spans="10:10" ht="12.75" customHeight="1" x14ac:dyDescent="0.2"/>
    <row r="73" spans="10:10" ht="12.75" customHeight="1" x14ac:dyDescent="0.2"/>
    <row r="74" spans="10:10" ht="12.75" customHeight="1" x14ac:dyDescent="0.2"/>
    <row r="75" spans="10:10" ht="12.75" customHeight="1" x14ac:dyDescent="0.2"/>
    <row r="76" spans="10:10" ht="12.75" customHeight="1" x14ac:dyDescent="0.2"/>
    <row r="77" spans="10:10" ht="12.75" customHeight="1" x14ac:dyDescent="0.2"/>
    <row r="78" spans="10:10" ht="12.75" customHeight="1" x14ac:dyDescent="0.2"/>
    <row r="79" spans="10:10" ht="12.75" customHeight="1" x14ac:dyDescent="0.2"/>
    <row r="80" spans="10:1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</sheetData>
  <mergeCells count="1">
    <mergeCell ref="B1:H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2022-03-19T05:36:13Z</dcterms:created>
  <dcterms:modified xsi:type="dcterms:W3CDTF">2022-03-19T05:36:31Z</dcterms:modified>
</cp:coreProperties>
</file>