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310"/>
  </bookViews>
  <sheets>
    <sheet name="Series I" sheetId="1" r:id="rId1"/>
  </sheets>
  <definedNames>
    <definedName name="_xlnm._FilterDatabase" localSheetId="0" hidden="1">'Series I'!$A$9:$N$15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F23" i="1" l="1"/>
  <c r="F22" i="1"/>
  <c r="E25" i="1"/>
  <c r="F12" i="1" l="1"/>
  <c r="F15" i="1"/>
  <c r="F43" i="1" l="1"/>
  <c r="F44" i="1" s="1"/>
  <c r="E44" i="1"/>
  <c r="F21" i="1" l="1"/>
  <c r="F25" i="1" s="1"/>
  <c r="F9" i="1"/>
  <c r="A10" i="1" l="1"/>
  <c r="A11" i="1" s="1"/>
  <c r="A12" i="1" l="1"/>
  <c r="A13" i="1" s="1"/>
  <c r="A14" i="1" s="1"/>
  <c r="A15" i="1" s="1"/>
  <c r="A16" i="1" s="1"/>
  <c r="A21" i="1" s="1"/>
  <c r="A22" i="1" s="1"/>
  <c r="A23" i="1" s="1"/>
  <c r="F32" i="1"/>
  <c r="F33" i="1"/>
  <c r="F34" i="1"/>
  <c r="F30" i="1"/>
  <c r="F16" i="1"/>
  <c r="F14" i="1"/>
  <c r="F13" i="1"/>
  <c r="F11" i="1"/>
  <c r="F39" i="1"/>
  <c r="E41" i="1" l="1"/>
  <c r="E36" i="1"/>
  <c r="F29" i="1"/>
  <c r="F36" i="1" s="1"/>
  <c r="E18" i="1"/>
  <c r="F10" i="1"/>
  <c r="E47" i="1" l="1"/>
  <c r="A29" i="1"/>
  <c r="A30" i="1" s="1"/>
  <c r="A31" i="1" s="1"/>
  <c r="A32" i="1" s="1"/>
  <c r="A33" i="1" s="1"/>
  <c r="A34" i="1" s="1"/>
  <c r="A39" i="1" s="1"/>
  <c r="F18" i="1"/>
  <c r="F41" i="1"/>
  <c r="F47" i="1" l="1"/>
  <c r="F48" i="1" s="1"/>
  <c r="F49" i="1" s="1"/>
  <c r="E48" i="1"/>
</calcChain>
</file>

<file path=xl/sharedStrings.xml><?xml version="1.0" encoding="utf-8"?>
<sst xmlns="http://schemas.openxmlformats.org/spreadsheetml/2006/main" count="83" uniqueCount="64">
  <si>
    <t xml:space="preserve">  </t>
  </si>
  <si>
    <t>MONEY MARKET INSTRUMENT</t>
  </si>
  <si>
    <t>Maturity Date</t>
  </si>
  <si>
    <t>Net Receivable/Payable</t>
  </si>
  <si>
    <t>Treasury Bill</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</si>
  <si>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</si>
  <si>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</si>
  <si>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</si>
  <si>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</si>
  <si>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</si>
  <si>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</si>
  <si>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</si>
  <si>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</si>
  <si>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</si>
  <si>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</si>
  <si>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</si>
  <si>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</si>
  <si>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</si>
  <si>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</si>
  <si>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</si>
  <si>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</si>
  <si>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INE111R07026</t>
  </si>
  <si>
    <t>INE477K07018</t>
  </si>
  <si>
    <t>Green Infra Wind Energy Limited</t>
  </si>
  <si>
    <t>ICRA D</t>
  </si>
  <si>
    <t xml:space="preserve">BWR A </t>
  </si>
  <si>
    <t>CRISIL AA</t>
  </si>
  <si>
    <t>ICRA AAA</t>
  </si>
  <si>
    <t>NIIF Infrastructure Finance Limted</t>
  </si>
  <si>
    <t>INE246R07418</t>
  </si>
  <si>
    <t>INE124L07048</t>
  </si>
  <si>
    <t>INE124L07055</t>
  </si>
  <si>
    <t>INE124L07063</t>
  </si>
  <si>
    <t>Aggregated Yield %</t>
  </si>
  <si>
    <t>IN002021Z111</t>
  </si>
  <si>
    <t>IN002021Z251</t>
  </si>
  <si>
    <t>IN002021Z293</t>
  </si>
  <si>
    <t>IN002021Z335</t>
  </si>
  <si>
    <t>Governmnet Securities</t>
  </si>
  <si>
    <t>IN0020200260</t>
  </si>
  <si>
    <t>3.96% GOI 09NOV2022</t>
  </si>
  <si>
    <t>Fixed Deposit</t>
  </si>
  <si>
    <t>IN002021Z384</t>
  </si>
  <si>
    <t>364 DAY TBILL 19JAN23</t>
  </si>
  <si>
    <t>IN002021Z442</t>
  </si>
  <si>
    <t>IN0020200211</t>
  </si>
  <si>
    <t>4.48% GOI 02NOV2023</t>
  </si>
  <si>
    <t>364 DAY TBILL 13OCT22</t>
  </si>
  <si>
    <t>364 DAY TBILL 10NOV22</t>
  </si>
  <si>
    <t>364 DAY TBILL 15DEC22</t>
  </si>
  <si>
    <t>IN002021Z483</t>
  </si>
  <si>
    <t>IN002021Z509</t>
  </si>
  <si>
    <t>IN0020130061</t>
  </si>
  <si>
    <t>8.83% GOI 25NOV2023</t>
  </si>
  <si>
    <t>364 DAY TBILL 16FEB23</t>
  </si>
  <si>
    <t>364 DAY TBILL 02MAR23</t>
  </si>
  <si>
    <t>364 DAY TBILL 16JUN22</t>
  </si>
  <si>
    <t>364 DAY TBILL 15SEP22</t>
  </si>
  <si>
    <t>Portfolio as on April 15, 2022</t>
  </si>
  <si>
    <t>INE725H08048</t>
  </si>
  <si>
    <t>Tata Projects Limited</t>
  </si>
  <si>
    <t>IND AA</t>
  </si>
  <si>
    <t>Note - Resolution plan has been approved by NCLT against the IIFCL Mutual Fund (IDF) earlier investment of Rs. 60 Cr in GVR Infra Projects Ltd.IIFCL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Further, the issuer has remitted an amount of Rs. 4,03,68,110 to Citibank on 18.12.2021 (for the residual period of 477 days i.e from 18.12.2021 to 09.04.2023). As stated in the request letter the payment due against the NCD Repayable as Rs. 2.61 Cr in Year 1 i.e. (9th April 2022) will be paid as per the timeline envisaged in the approved resolution plan.</t>
  </si>
  <si>
    <t>IIFCL MF INFRASTRUCTURE DEBT FUND SR - I (BSE SCRIP CODE-537488)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</si>
</sst>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d\-mmm\-yy;@"/>
    <numFmt numFmtId="165" formatCode="_ * #,##0_)_£_ ;_ * \(#,##0\)_£_ ;_ * &quot;-&quot;??_)_£_ ;_ @_ "/>
    <numFmt numFmtId="166" formatCode="dd\-mmm\-yyyy"/>
  </numFmts>
  <fonts count="12"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4">
    <xf numFmtId="0" fontId="0" fillId="0" borderId="0"/>
    <xf numFmtId="43"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48">
    <xf numFmtId="0" fontId="0" fillId="0" borderId="0" xfId="0"/>
    <xf numFmtId="0" fontId="1" fillId="2" borderId="1" xfId="2" applyFont="1" applyFill="1" applyBorder="1" applyAlignment="1" applyProtection="1">
      <alignment horizontal="center" vertical="center" wrapText="1"/>
    </xf>
    <xf numFmtId="14" fontId="4" fillId="0" borderId="1" xfId="0" applyNumberFormat="1" applyFont="1" applyFill="1" applyBorder="1" applyAlignment="1">
      <alignment horizontal="center"/>
    </xf>
    <xf numFmtId="14" fontId="5"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0" fontId="6" fillId="0" borderId="1" xfId="0" applyFont="1" applyFill="1" applyBorder="1" applyAlignment="1">
      <alignment horizontal="right"/>
    </xf>
    <xf numFmtId="10" fontId="7" fillId="0" borderId="1" xfId="3" applyNumberFormat="1" applyFont="1" applyFill="1" applyBorder="1" applyAlignment="1">
      <alignment horizontal="right"/>
    </xf>
    <xf numFmtId="0" fontId="7" fillId="0" borderId="1" xfId="0" applyFont="1" applyFill="1" applyBorder="1" applyAlignment="1">
      <alignment horizontal="center"/>
    </xf>
    <xf numFmtId="14" fontId="4" fillId="0" borderId="1" xfId="0" applyNumberFormat="1" applyFont="1" applyFill="1" applyBorder="1" applyAlignment="1"/>
    <xf numFmtId="0" fontId="1" fillId="2" borderId="1" xfId="0" applyFont="1" applyFill="1" applyBorder="1" applyAlignment="1">
      <alignment horizontal="center" vertical="top" wrapText="1"/>
    </xf>
    <xf numFmtId="165"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6" fontId="0" fillId="0" borderId="0" xfId="0" applyNumberFormat="1"/>
    <xf numFmtId="166" fontId="8" fillId="3" borderId="0" xfId="0" applyNumberFormat="1" applyFont="1" applyFill="1"/>
    <xf numFmtId="166"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0" fontId="0" fillId="0" borderId="0" xfId="0" applyFont="1" applyFill="1"/>
    <xf numFmtId="15" fontId="0" fillId="0" borderId="0" xfId="0" applyNumberFormat="1"/>
    <xf numFmtId="15" fontId="0" fillId="0" borderId="0" xfId="1" applyNumberFormat="1" applyFont="1"/>
    <xf numFmtId="9" fontId="0" fillId="0" borderId="0" xfId="0" applyNumberFormat="1"/>
    <xf numFmtId="9" fontId="0" fillId="0" borderId="0" xfId="0" applyNumberFormat="1" applyFont="1"/>
    <xf numFmtId="166" fontId="0" fillId="0" borderId="0" xfId="0" applyNumberFormat="1" applyFont="1" applyFill="1"/>
    <xf numFmtId="166" fontId="1" fillId="2" borderId="0" xfId="1" applyNumberFormat="1" applyFont="1" applyFill="1" applyBorder="1" applyAlignment="1">
      <alignment horizontal="center" vertical="top" wrapText="1"/>
    </xf>
    <xf numFmtId="0" fontId="10" fillId="0" borderId="0" xfId="0" applyFont="1" applyFill="1"/>
    <xf numFmtId="15" fontId="0" fillId="0" borderId="0" xfId="0" applyNumberFormat="1" applyFont="1" applyFill="1"/>
    <xf numFmtId="166" fontId="1" fillId="2" borderId="3" xfId="1" applyNumberFormat="1" applyFont="1" applyFill="1" applyBorder="1" applyAlignment="1">
      <alignment horizontal="center" vertical="top" wrapText="1"/>
    </xf>
    <xf numFmtId="0" fontId="0" fillId="0" borderId="1" xfId="0" applyBorder="1"/>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1" xfId="0" applyBorder="1" applyAlignment="1">
      <alignment horizontal="lef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abSelected="1" zoomScale="85" zoomScaleNormal="85" workbookViewId="0">
      <selection activeCell="B1" sqref="B1:H1"/>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35" bestFit="1" customWidth="1"/>
    <col min="10" max="10" width="17.42578125" bestFit="1" customWidth="1"/>
    <col min="11" max="11" width="8" bestFit="1" customWidth="1"/>
  </cols>
  <sheetData>
    <row r="1" spans="1:11" ht="21" customHeight="1" x14ac:dyDescent="0.2">
      <c r="A1" s="1"/>
      <c r="B1" s="45" t="s">
        <v>63</v>
      </c>
      <c r="C1" s="46"/>
      <c r="D1" s="46"/>
      <c r="E1" s="46"/>
      <c r="F1" s="46"/>
      <c r="G1" s="46"/>
      <c r="H1" s="46"/>
    </row>
    <row r="2" spans="1:11" x14ac:dyDescent="0.2">
      <c r="A2" s="2" t="s">
        <v>0</v>
      </c>
      <c r="B2" s="3" t="s">
        <v>58</v>
      </c>
      <c r="C2" s="3"/>
      <c r="D2" s="4"/>
      <c r="E2" s="5"/>
      <c r="F2" s="6"/>
      <c r="G2" s="44"/>
      <c r="H2" s="44"/>
    </row>
    <row r="3" spans="1:11" ht="15.75" customHeight="1" x14ac:dyDescent="0.2">
      <c r="A3" s="7"/>
      <c r="B3" s="8"/>
      <c r="C3" s="8"/>
      <c r="D3" s="2"/>
      <c r="E3" s="5"/>
      <c r="F3" s="6"/>
      <c r="G3" s="44"/>
      <c r="H3" s="44"/>
    </row>
    <row r="4" spans="1:11" ht="25.5" x14ac:dyDescent="0.2">
      <c r="A4" s="9" t="s">
        <v>15</v>
      </c>
      <c r="B4" s="10" t="s">
        <v>6</v>
      </c>
      <c r="C4" s="10" t="s">
        <v>20</v>
      </c>
      <c r="D4" s="10" t="s">
        <v>17</v>
      </c>
      <c r="E4" s="18" t="s">
        <v>8</v>
      </c>
      <c r="F4" s="11" t="s">
        <v>13</v>
      </c>
      <c r="G4" s="43" t="s">
        <v>2</v>
      </c>
      <c r="H4" s="40" t="s">
        <v>33</v>
      </c>
    </row>
    <row r="5" spans="1:11" ht="12.75" customHeight="1" x14ac:dyDescent="0.2">
      <c r="E5" s="19"/>
      <c r="F5" s="21"/>
      <c r="G5" s="15"/>
      <c r="H5" s="15"/>
    </row>
    <row r="6" spans="1:11" ht="12.75" customHeight="1" x14ac:dyDescent="0.2">
      <c r="E6" s="19"/>
      <c r="F6" s="21"/>
      <c r="G6" s="15"/>
      <c r="H6" s="15"/>
    </row>
    <row r="7" spans="1:11" ht="12.75" customHeight="1" x14ac:dyDescent="0.2">
      <c r="B7" s="24" t="s">
        <v>1</v>
      </c>
      <c r="C7" s="24"/>
      <c r="E7" s="19"/>
      <c r="F7" s="21"/>
      <c r="G7" s="15"/>
      <c r="H7" s="15"/>
    </row>
    <row r="8" spans="1:11" ht="12.75" customHeight="1" x14ac:dyDescent="0.2">
      <c r="B8" s="24" t="s">
        <v>4</v>
      </c>
      <c r="C8" s="24"/>
      <c r="E8" s="19"/>
      <c r="F8" s="21"/>
      <c r="G8" s="15"/>
      <c r="H8" s="15"/>
      <c r="I8"/>
      <c r="J8" s="12"/>
      <c r="K8" s="25"/>
    </row>
    <row r="9" spans="1:11" ht="12.75" customHeight="1" x14ac:dyDescent="0.2">
      <c r="A9">
        <v>1</v>
      </c>
      <c r="B9" s="34" t="s">
        <v>55</v>
      </c>
      <c r="C9" s="34" t="s">
        <v>51</v>
      </c>
      <c r="D9" s="31" t="s">
        <v>5</v>
      </c>
      <c r="E9" s="30">
        <v>14435.652027399999</v>
      </c>
      <c r="F9" s="31">
        <f t="shared" ref="F9:F16" si="0">+E9/$E$49</f>
        <v>0.32733709180371917</v>
      </c>
      <c r="G9" s="39">
        <v>44987</v>
      </c>
      <c r="H9" s="31">
        <v>4.7800000000000002E-2</v>
      </c>
      <c r="I9" s="32"/>
      <c r="J9" s="21"/>
      <c r="K9" s="31"/>
    </row>
    <row r="10" spans="1:11" ht="12.75" customHeight="1" x14ac:dyDescent="0.2">
      <c r="A10">
        <f>+A9+1</f>
        <v>2</v>
      </c>
      <c r="B10" s="34" t="s">
        <v>56</v>
      </c>
      <c r="C10" s="34" t="s">
        <v>34</v>
      </c>
      <c r="D10" s="31" t="s">
        <v>5</v>
      </c>
      <c r="E10" s="30">
        <v>1433.851502</v>
      </c>
      <c r="F10" s="31">
        <f t="shared" si="0"/>
        <v>3.2513445173948927E-2</v>
      </c>
      <c r="G10" s="39">
        <v>44728</v>
      </c>
      <c r="H10" s="31">
        <v>3.8599999999999995E-2</v>
      </c>
      <c r="I10" s="32"/>
      <c r="J10" s="33"/>
      <c r="K10" s="31"/>
    </row>
    <row r="11" spans="1:11" ht="12.75" customHeight="1" x14ac:dyDescent="0.2">
      <c r="A11">
        <f>+A10+1</f>
        <v>3</v>
      </c>
      <c r="B11" s="34" t="s">
        <v>57</v>
      </c>
      <c r="C11" s="34" t="s">
        <v>35</v>
      </c>
      <c r="D11" s="31" t="s">
        <v>5</v>
      </c>
      <c r="E11" s="30">
        <v>1055.7435250000001</v>
      </c>
      <c r="F11" s="31">
        <f t="shared" si="0"/>
        <v>2.3939619388730175E-2</v>
      </c>
      <c r="G11" s="39">
        <v>44819</v>
      </c>
      <c r="H11" s="31">
        <v>4.3799999999999999E-2</v>
      </c>
      <c r="I11" s="32"/>
      <c r="J11" s="33"/>
      <c r="K11" s="31"/>
    </row>
    <row r="12" spans="1:11" ht="12.75" customHeight="1" x14ac:dyDescent="0.2">
      <c r="A12">
        <f t="shared" ref="A12:A16" si="1">+A11+1</f>
        <v>4</v>
      </c>
      <c r="B12" s="34" t="s">
        <v>54</v>
      </c>
      <c r="C12" s="34" t="s">
        <v>50</v>
      </c>
      <c r="D12" s="31" t="s">
        <v>5</v>
      </c>
      <c r="E12" s="30">
        <v>981.25427999999999</v>
      </c>
      <c r="F12" s="31">
        <f t="shared" si="0"/>
        <v>2.2250530958039704E-2</v>
      </c>
      <c r="G12" s="39">
        <v>44973</v>
      </c>
      <c r="H12" s="31">
        <v>4.7100000000000003E-2</v>
      </c>
      <c r="I12" s="32"/>
      <c r="J12" s="33"/>
      <c r="K12" s="31"/>
    </row>
    <row r="13" spans="1:11" ht="12.75" customHeight="1" x14ac:dyDescent="0.2">
      <c r="A13">
        <f t="shared" si="1"/>
        <v>5</v>
      </c>
      <c r="B13" s="34" t="s">
        <v>48</v>
      </c>
      <c r="C13" s="34" t="s">
        <v>37</v>
      </c>
      <c r="D13" s="31" t="s">
        <v>5</v>
      </c>
      <c r="E13" s="30">
        <v>27.304480000000002</v>
      </c>
      <c r="F13" s="31">
        <f t="shared" si="0"/>
        <v>6.1914550582462273E-4</v>
      </c>
      <c r="G13" s="39">
        <v>44875</v>
      </c>
      <c r="H13" s="31">
        <v>4.4700000000000004E-2</v>
      </c>
      <c r="I13" s="32"/>
      <c r="J13" s="33"/>
      <c r="K13" s="31"/>
    </row>
    <row r="14" spans="1:11" ht="12.75" customHeight="1" x14ac:dyDescent="0.2">
      <c r="A14">
        <f t="shared" si="1"/>
        <v>6</v>
      </c>
      <c r="B14" s="34" t="s">
        <v>47</v>
      </c>
      <c r="C14" s="34" t="s">
        <v>36</v>
      </c>
      <c r="D14" s="31" t="s">
        <v>5</v>
      </c>
      <c r="E14" s="30">
        <v>6.7783898999999996</v>
      </c>
      <c r="F14" s="31">
        <f t="shared" si="0"/>
        <v>1.5370406773218217E-4</v>
      </c>
      <c r="G14" s="39">
        <v>44847</v>
      </c>
      <c r="H14" s="31">
        <v>4.4365000000000002E-2</v>
      </c>
      <c r="I14" s="32"/>
      <c r="J14" s="34"/>
      <c r="K14" s="31"/>
    </row>
    <row r="15" spans="1:11" s="33" customFormat="1" ht="12.75" customHeight="1" x14ac:dyDescent="0.2">
      <c r="A15">
        <f t="shared" si="1"/>
        <v>7</v>
      </c>
      <c r="B15" s="34" t="s">
        <v>43</v>
      </c>
      <c r="C15" s="34" t="s">
        <v>44</v>
      </c>
      <c r="D15" s="31" t="s">
        <v>5</v>
      </c>
      <c r="E15" s="30">
        <v>1.1000478999999999</v>
      </c>
      <c r="F15" s="31">
        <f t="shared" si="0"/>
        <v>2.4944247737983435E-5</v>
      </c>
      <c r="G15" s="39">
        <v>44945</v>
      </c>
      <c r="H15" s="31">
        <v>4.65E-2</v>
      </c>
      <c r="I15" s="42"/>
      <c r="K15" s="31"/>
    </row>
    <row r="16" spans="1:11" ht="12.75" customHeight="1" x14ac:dyDescent="0.2">
      <c r="A16">
        <f t="shared" si="1"/>
        <v>8</v>
      </c>
      <c r="B16" s="34" t="s">
        <v>49</v>
      </c>
      <c r="C16" s="34" t="s">
        <v>42</v>
      </c>
      <c r="D16" s="31" t="s">
        <v>5</v>
      </c>
      <c r="E16" s="30">
        <v>1.0753344</v>
      </c>
      <c r="F16" s="31">
        <f t="shared" si="0"/>
        <v>2.4383854261960571E-5</v>
      </c>
      <c r="G16" s="39">
        <v>44910</v>
      </c>
      <c r="H16" s="31">
        <v>4.5200000000000004E-2</v>
      </c>
      <c r="I16" s="32"/>
      <c r="J16" s="33"/>
      <c r="K16" s="31"/>
    </row>
    <row r="17" spans="1:14" ht="12.75" customHeight="1" x14ac:dyDescent="0.2">
      <c r="B17" s="34"/>
      <c r="C17" s="34"/>
      <c r="D17" s="31"/>
      <c r="E17" s="30"/>
      <c r="F17" s="31"/>
      <c r="G17" s="39"/>
      <c r="H17" s="31"/>
      <c r="I17"/>
      <c r="J17" s="33"/>
      <c r="K17" s="31"/>
    </row>
    <row r="18" spans="1:14" ht="12.75" customHeight="1" x14ac:dyDescent="0.2">
      <c r="B18" s="13" t="s">
        <v>18</v>
      </c>
      <c r="C18" s="13"/>
      <c r="D18" s="13"/>
      <c r="E18" s="20">
        <f>SUM(E9:E17)</f>
        <v>17942.759586599997</v>
      </c>
      <c r="F18" s="22">
        <f>SUM(F9:F17)</f>
        <v>0.40686286499999474</v>
      </c>
      <c r="G18" s="16"/>
      <c r="H18" s="16"/>
      <c r="I18"/>
      <c r="J18" s="33"/>
      <c r="K18" s="31"/>
    </row>
    <row r="19" spans="1:14" ht="12.75" customHeight="1" x14ac:dyDescent="0.2">
      <c r="E19" s="19"/>
      <c r="F19" s="21"/>
      <c r="G19" s="15"/>
      <c r="H19" s="15"/>
      <c r="I19"/>
      <c r="J19" s="33"/>
      <c r="K19" s="31"/>
      <c r="N19" s="37"/>
    </row>
    <row r="20" spans="1:14" ht="12.75" customHeight="1" x14ac:dyDescent="0.2">
      <c r="B20" s="24" t="s">
        <v>38</v>
      </c>
      <c r="E20" s="19"/>
      <c r="F20" s="21"/>
      <c r="G20" s="15"/>
      <c r="H20" s="15"/>
      <c r="I20"/>
      <c r="J20" s="21"/>
      <c r="K20" s="31"/>
      <c r="N20" s="37"/>
    </row>
    <row r="21" spans="1:14" ht="12.75" customHeight="1" x14ac:dyDescent="0.2">
      <c r="A21">
        <f>+A16+1</f>
        <v>9</v>
      </c>
      <c r="B21" t="s">
        <v>53</v>
      </c>
      <c r="C21" t="s">
        <v>52</v>
      </c>
      <c r="D21" s="31" t="s">
        <v>5</v>
      </c>
      <c r="E21" s="30">
        <v>3836.3105247000003</v>
      </c>
      <c r="F21" s="31">
        <f>+E21/$E$49</f>
        <v>8.6990648432627382E-2</v>
      </c>
      <c r="G21" s="39">
        <v>45255</v>
      </c>
      <c r="H21" s="31">
        <v>5.3704000000000002E-2</v>
      </c>
      <c r="I21" s="32"/>
      <c r="J21" s="33"/>
      <c r="K21" s="31"/>
      <c r="N21" s="37"/>
    </row>
    <row r="22" spans="1:14" ht="12.75" customHeight="1" x14ac:dyDescent="0.2">
      <c r="A22">
        <f>+A21+1</f>
        <v>10</v>
      </c>
      <c r="B22" t="s">
        <v>40</v>
      </c>
      <c r="C22" t="s">
        <v>39</v>
      </c>
      <c r="D22" s="31" t="s">
        <v>5</v>
      </c>
      <c r="E22" s="30">
        <v>239.19623999999999</v>
      </c>
      <c r="F22" s="31">
        <f>+E22/$E$49</f>
        <v>5.4239186025937082E-3</v>
      </c>
      <c r="G22" s="39">
        <v>44874</v>
      </c>
      <c r="H22" s="31">
        <v>4.5637499999999998E-2</v>
      </c>
      <c r="I22" s="32"/>
      <c r="J22" s="21"/>
      <c r="K22" s="31"/>
      <c r="N22" s="37"/>
    </row>
    <row r="23" spans="1:14" ht="12.75" customHeight="1" x14ac:dyDescent="0.2">
      <c r="A23">
        <f>+A22+1</f>
        <v>11</v>
      </c>
      <c r="B23" t="s">
        <v>46</v>
      </c>
      <c r="C23" t="s">
        <v>45</v>
      </c>
      <c r="D23" s="31" t="s">
        <v>5</v>
      </c>
      <c r="E23" s="30">
        <v>58.341265</v>
      </c>
      <c r="F23" s="31">
        <f>+E23/$E$49</f>
        <v>1.3229232722569101E-3</v>
      </c>
      <c r="G23" s="39">
        <v>45232</v>
      </c>
      <c r="H23" s="31">
        <v>5.2405E-2</v>
      </c>
      <c r="I23" s="32"/>
      <c r="J23" s="33"/>
      <c r="K23" s="31"/>
      <c r="N23" s="37"/>
    </row>
    <row r="24" spans="1:14" ht="12.75" customHeight="1" x14ac:dyDescent="0.2">
      <c r="D24" s="31"/>
      <c r="E24" s="30"/>
      <c r="F24" s="31"/>
      <c r="G24" s="39"/>
      <c r="H24" s="31"/>
      <c r="I24"/>
      <c r="J24" s="33"/>
      <c r="K24" s="31"/>
      <c r="N24" s="37"/>
    </row>
    <row r="25" spans="1:14" ht="12.75" customHeight="1" x14ac:dyDescent="0.2">
      <c r="B25" s="13" t="s">
        <v>18</v>
      </c>
      <c r="C25" s="13"/>
      <c r="D25" s="13"/>
      <c r="E25" s="20">
        <f>SUM(E21:E24)</f>
        <v>4133.8480297000006</v>
      </c>
      <c r="F25" s="22">
        <f>SUM(F21:F24)</f>
        <v>9.3737490307478008E-2</v>
      </c>
      <c r="G25" s="16"/>
      <c r="H25" s="16"/>
      <c r="I25"/>
      <c r="K25" s="31"/>
      <c r="N25" s="37"/>
    </row>
    <row r="26" spans="1:14" ht="12.75" customHeight="1" x14ac:dyDescent="0.2">
      <c r="E26" s="19"/>
      <c r="F26" s="21"/>
      <c r="G26" s="15"/>
      <c r="H26" s="15"/>
      <c r="I26"/>
      <c r="J26" s="21"/>
      <c r="K26" s="31"/>
      <c r="N26" s="37"/>
    </row>
    <row r="27" spans="1:14" ht="12.75" customHeight="1" x14ac:dyDescent="0.2">
      <c r="B27" s="24" t="s">
        <v>12</v>
      </c>
      <c r="C27" s="24"/>
      <c r="E27" s="19"/>
      <c r="F27" s="21"/>
      <c r="G27" s="15"/>
      <c r="H27" s="15"/>
      <c r="I27"/>
      <c r="M27" s="33"/>
      <c r="N27" s="38"/>
    </row>
    <row r="28" spans="1:14" ht="12.75" customHeight="1" x14ac:dyDescent="0.2">
      <c r="B28" s="24" t="s">
        <v>11</v>
      </c>
      <c r="C28" s="24"/>
      <c r="E28" s="19"/>
      <c r="F28" s="21"/>
      <c r="G28" s="15"/>
      <c r="H28" s="15"/>
      <c r="I28"/>
      <c r="M28" s="33"/>
      <c r="N28" s="38"/>
    </row>
    <row r="29" spans="1:14" s="33" customFormat="1" ht="12.75" customHeight="1" x14ac:dyDescent="0.2">
      <c r="A29">
        <f>+A23+1</f>
        <v>12</v>
      </c>
      <c r="B29" s="34" t="s">
        <v>28</v>
      </c>
      <c r="C29" s="34" t="s">
        <v>29</v>
      </c>
      <c r="D29" s="34" t="s">
        <v>27</v>
      </c>
      <c r="E29" s="30">
        <v>11790.995999999999</v>
      </c>
      <c r="F29" s="31">
        <f t="shared" ref="F29:F34" si="2">+E29/$E$49</f>
        <v>0.26736792579811453</v>
      </c>
      <c r="G29" s="39">
        <v>45306</v>
      </c>
      <c r="H29" s="31">
        <v>6.5756499999999996E-2</v>
      </c>
      <c r="I29" s="32"/>
      <c r="N29" s="38"/>
    </row>
    <row r="30" spans="1:14" s="33" customFormat="1" ht="12.75" customHeight="1" x14ac:dyDescent="0.2">
      <c r="A30">
        <f>+A29+1</f>
        <v>13</v>
      </c>
      <c r="B30" s="34" t="s">
        <v>23</v>
      </c>
      <c r="C30" s="34" t="s">
        <v>22</v>
      </c>
      <c r="D30" s="34" t="s">
        <v>26</v>
      </c>
      <c r="E30" s="30">
        <v>3665.9079999999999</v>
      </c>
      <c r="F30" s="31">
        <f t="shared" si="2"/>
        <v>8.3126668699295164E-2</v>
      </c>
      <c r="G30" s="39">
        <v>45142</v>
      </c>
      <c r="H30" s="31">
        <v>8.8800000000000004E-2</v>
      </c>
      <c r="I30" s="32"/>
      <c r="M30"/>
      <c r="N30" s="37"/>
    </row>
    <row r="31" spans="1:14" s="33" customFormat="1" ht="12.75" customHeight="1" x14ac:dyDescent="0.2">
      <c r="A31" s="33">
        <f>A30+1</f>
        <v>14</v>
      </c>
      <c r="B31" s="34" t="s">
        <v>60</v>
      </c>
      <c r="C31" s="34" t="s">
        <v>59</v>
      </c>
      <c r="D31" s="34" t="s">
        <v>61</v>
      </c>
      <c r="E31" s="30">
        <v>3541.9335000000001</v>
      </c>
      <c r="F31" s="31">
        <f t="shared" si="2"/>
        <v>8.0315472349397482E-2</v>
      </c>
      <c r="G31" s="39">
        <v>44803</v>
      </c>
      <c r="H31" s="31">
        <v>4.7899999999999998E-2</v>
      </c>
      <c r="I31" s="32"/>
      <c r="J31" s="34"/>
      <c r="K31" s="31"/>
      <c r="M31"/>
      <c r="N31" s="37"/>
    </row>
    <row r="32" spans="1:14" s="33" customFormat="1" ht="12.75" customHeight="1" x14ac:dyDescent="0.2">
      <c r="A32" s="33">
        <f t="shared" ref="A32:A33" si="3">A31+1</f>
        <v>15</v>
      </c>
      <c r="B32" s="34" t="s">
        <v>19</v>
      </c>
      <c r="C32" s="34" t="s">
        <v>30</v>
      </c>
      <c r="D32" s="34" t="s">
        <v>24</v>
      </c>
      <c r="E32" s="30">
        <v>870.16</v>
      </c>
      <c r="F32" s="31">
        <f t="shared" si="2"/>
        <v>1.9731401343235751E-2</v>
      </c>
      <c r="G32" s="39">
        <v>44829</v>
      </c>
      <c r="H32" s="31">
        <v>0</v>
      </c>
      <c r="I32" s="32"/>
      <c r="K32" s="31"/>
      <c r="M32"/>
      <c r="N32" s="37"/>
    </row>
    <row r="33" spans="1:14" s="33" customFormat="1" ht="12.75" customHeight="1" x14ac:dyDescent="0.2">
      <c r="A33" s="33">
        <f t="shared" si="3"/>
        <v>16</v>
      </c>
      <c r="B33" s="34" t="s">
        <v>19</v>
      </c>
      <c r="C33" s="34" t="s">
        <v>31</v>
      </c>
      <c r="D33" s="34" t="s">
        <v>24</v>
      </c>
      <c r="E33" s="30">
        <v>870.16</v>
      </c>
      <c r="F33" s="31">
        <f t="shared" si="2"/>
        <v>1.9731401343235751E-2</v>
      </c>
      <c r="G33" s="39">
        <v>45194</v>
      </c>
      <c r="H33" s="31">
        <v>0</v>
      </c>
      <c r="I33" s="32"/>
      <c r="K33" s="31"/>
      <c r="N33" s="38"/>
    </row>
    <row r="34" spans="1:14" s="33" customFormat="1" ht="12.75" customHeight="1" x14ac:dyDescent="0.2">
      <c r="A34" s="33">
        <f>+A33+1</f>
        <v>17</v>
      </c>
      <c r="B34" s="34" t="s">
        <v>19</v>
      </c>
      <c r="C34" s="34" t="s">
        <v>32</v>
      </c>
      <c r="D34" s="34" t="s">
        <v>24</v>
      </c>
      <c r="E34" s="30">
        <v>870.16</v>
      </c>
      <c r="F34" s="31">
        <f t="shared" si="2"/>
        <v>1.9731401343235751E-2</v>
      </c>
      <c r="G34" s="39">
        <v>45255</v>
      </c>
      <c r="H34" s="31">
        <v>0</v>
      </c>
      <c r="I34" s="32"/>
      <c r="K34" s="31"/>
      <c r="N34" s="38"/>
    </row>
    <row r="35" spans="1:14" s="33" customFormat="1" ht="12.75" customHeight="1" x14ac:dyDescent="0.2">
      <c r="I35" s="35"/>
      <c r="K35" s="31"/>
      <c r="N35" s="38"/>
    </row>
    <row r="36" spans="1:14" s="33" customFormat="1" ht="12.75" customHeight="1" x14ac:dyDescent="0.2">
      <c r="A36"/>
      <c r="B36" s="13" t="s">
        <v>18</v>
      </c>
      <c r="C36" s="13"/>
      <c r="D36" s="13"/>
      <c r="E36" s="20">
        <f>SUM(E29:E35)</f>
        <v>21609.317499999997</v>
      </c>
      <c r="F36" s="22">
        <f>SUM(F29:F34)</f>
        <v>0.49000427087651449</v>
      </c>
      <c r="G36" s="16"/>
      <c r="H36" s="16"/>
      <c r="I36"/>
      <c r="K36" s="31"/>
      <c r="N36" s="38"/>
    </row>
    <row r="37" spans="1:14" s="33" customFormat="1" ht="12.75" customHeight="1" x14ac:dyDescent="0.2">
      <c r="A37"/>
      <c r="B37"/>
      <c r="C37"/>
      <c r="D37"/>
      <c r="E37" s="19"/>
      <c r="F37" s="21"/>
      <c r="G37" s="15"/>
      <c r="H37" s="15"/>
      <c r="I37"/>
      <c r="K37" s="31"/>
      <c r="N37" s="38"/>
    </row>
    <row r="38" spans="1:14" ht="12.75" customHeight="1" x14ac:dyDescent="0.2">
      <c r="B38" s="24" t="s">
        <v>9</v>
      </c>
      <c r="C38" s="24"/>
      <c r="E38" s="19"/>
      <c r="F38" s="21"/>
      <c r="G38" s="15"/>
      <c r="H38" s="15"/>
      <c r="I38"/>
      <c r="J38" s="21"/>
      <c r="K38" s="31"/>
      <c r="N38" s="37"/>
    </row>
    <row r="39" spans="1:14" s="33" customFormat="1" ht="12.75" customHeight="1" x14ac:dyDescent="0.2">
      <c r="A39" s="33">
        <f>+A34+1</f>
        <v>18</v>
      </c>
      <c r="B39" s="34" t="s">
        <v>14</v>
      </c>
      <c r="C39" s="34" t="s">
        <v>21</v>
      </c>
      <c r="D39" s="34" t="s">
        <v>25</v>
      </c>
      <c r="E39" s="30">
        <v>802.46799999999996</v>
      </c>
      <c r="F39" s="31">
        <f>+E39/$E$49</f>
        <v>1.8196444531010051E-2</v>
      </c>
      <c r="G39" s="39">
        <v>44786</v>
      </c>
      <c r="H39" s="31">
        <v>0.13119999999999998</v>
      </c>
      <c r="I39" s="28"/>
      <c r="K39" s="31"/>
      <c r="M39"/>
      <c r="N39" s="37"/>
    </row>
    <row r="40" spans="1:14" s="33" customFormat="1" ht="12.75" customHeight="1" x14ac:dyDescent="0.2">
      <c r="B40" s="34"/>
      <c r="C40" s="34"/>
      <c r="D40" s="34"/>
      <c r="E40" s="30"/>
      <c r="F40" s="31"/>
      <c r="G40" s="39"/>
      <c r="H40" s="39"/>
      <c r="I40" s="29"/>
      <c r="K40" s="31"/>
    </row>
    <row r="41" spans="1:14" s="33" customFormat="1" ht="12.75" customHeight="1" x14ac:dyDescent="0.2">
      <c r="B41" s="13" t="s">
        <v>18</v>
      </c>
      <c r="C41" s="13"/>
      <c r="D41" s="13"/>
      <c r="E41" s="20">
        <f>SUM(E39:E40)</f>
        <v>802.46799999999996</v>
      </c>
      <c r="F41" s="22">
        <f>SUM(F39:F40)</f>
        <v>1.8196444531010051E-2</v>
      </c>
      <c r="G41" s="16"/>
      <c r="H41" s="16"/>
      <c r="I41" s="29"/>
      <c r="J41" s="21"/>
      <c r="K41" s="31"/>
    </row>
    <row r="42" spans="1:14" s="33" customFormat="1" ht="12.75" customHeight="1" x14ac:dyDescent="0.2">
      <c r="A42"/>
      <c r="B42"/>
      <c r="C42"/>
      <c r="D42"/>
      <c r="E42" s="19"/>
      <c r="F42" s="21"/>
      <c r="G42" s="15"/>
      <c r="H42" s="15"/>
      <c r="I42" s="29"/>
      <c r="K42" s="31"/>
    </row>
    <row r="43" spans="1:14" s="33" customFormat="1" ht="12.75" customHeight="1" x14ac:dyDescent="0.2">
      <c r="A43"/>
      <c r="B43" s="41" t="s">
        <v>41</v>
      </c>
      <c r="C43" s="41"/>
      <c r="D43" s="27" t="s">
        <v>16</v>
      </c>
      <c r="E43" s="30">
        <v>569</v>
      </c>
      <c r="F43" s="31">
        <f>+E43/$E$49</f>
        <v>1.2902417215570864E-2</v>
      </c>
      <c r="G43" s="15"/>
      <c r="H43" s="15"/>
      <c r="I43" s="29"/>
    </row>
    <row r="44" spans="1:14" s="33" customFormat="1" ht="12.75" customHeight="1" x14ac:dyDescent="0.2">
      <c r="A44"/>
      <c r="B44" s="13" t="s">
        <v>18</v>
      </c>
      <c r="C44" s="13"/>
      <c r="D44" s="13"/>
      <c r="E44" s="20">
        <f>+E43</f>
        <v>569</v>
      </c>
      <c r="F44" s="22">
        <f>SUM(F43)</f>
        <v>1.2902417215570864E-2</v>
      </c>
      <c r="G44" s="16"/>
      <c r="H44" s="16"/>
      <c r="I44" s="29"/>
    </row>
    <row r="45" spans="1:14" s="33" customFormat="1" ht="12.75" customHeight="1" x14ac:dyDescent="0.2">
      <c r="A45"/>
      <c r="B45"/>
      <c r="C45"/>
      <c r="D45"/>
      <c r="E45" s="19"/>
      <c r="F45" s="21"/>
      <c r="G45" s="15"/>
      <c r="H45" s="15"/>
      <c r="I45" s="29"/>
    </row>
    <row r="46" spans="1:14" ht="12.75" customHeight="1" x14ac:dyDescent="0.2">
      <c r="B46" s="24" t="s">
        <v>10</v>
      </c>
      <c r="C46" s="24"/>
      <c r="E46" s="19"/>
      <c r="F46" s="21"/>
      <c r="G46" s="15"/>
      <c r="H46" s="15"/>
      <c r="I46" s="36"/>
    </row>
    <row r="47" spans="1:14" ht="12.75" customHeight="1" x14ac:dyDescent="0.2">
      <c r="B47" s="24" t="s">
        <v>3</v>
      </c>
      <c r="C47" s="24"/>
      <c r="E47" s="19">
        <f>E49-E18-E36-E41-E25-E44</f>
        <v>-957.12953829998969</v>
      </c>
      <c r="F47" s="21">
        <f>+E47/$E$49</f>
        <v>-2.1703487930567977E-2</v>
      </c>
      <c r="G47" s="15"/>
      <c r="H47" s="15"/>
      <c r="I47" s="36"/>
    </row>
    <row r="48" spans="1:14" ht="12.75" customHeight="1" x14ac:dyDescent="0.2">
      <c r="B48" s="13" t="s">
        <v>18</v>
      </c>
      <c r="C48" s="13"/>
      <c r="D48" s="13"/>
      <c r="E48" s="20">
        <f>SUM(E47:E47)</f>
        <v>-957.12953829998969</v>
      </c>
      <c r="F48" s="22">
        <f>SUM(F47)</f>
        <v>-2.1703487930567977E-2</v>
      </c>
      <c r="G48" s="16"/>
      <c r="H48" s="16"/>
      <c r="I48" s="36"/>
    </row>
    <row r="49" spans="2:10" ht="12.75" customHeight="1" x14ac:dyDescent="0.2">
      <c r="B49" s="14" t="s">
        <v>7</v>
      </c>
      <c r="C49" s="14"/>
      <c r="D49" s="14"/>
      <c r="E49" s="26">
        <v>44100.263578000006</v>
      </c>
      <c r="F49" s="23">
        <f>+F48+F41+F36+F18+F25+F44</f>
        <v>1.0000000000000002</v>
      </c>
      <c r="G49" s="17"/>
      <c r="H49" s="17"/>
      <c r="I49" s="36"/>
    </row>
    <row r="50" spans="2:10" ht="12.75" customHeight="1" x14ac:dyDescent="0.2">
      <c r="B50" s="47" t="s">
        <v>62</v>
      </c>
      <c r="C50" s="47"/>
      <c r="D50" s="47"/>
      <c r="E50" s="47"/>
      <c r="F50" s="47"/>
      <c r="G50" s="47"/>
      <c r="H50" s="47"/>
      <c r="I50" s="36"/>
    </row>
    <row r="51" spans="2:10" ht="12.75" customHeight="1" x14ac:dyDescent="0.2">
      <c r="B51" s="47"/>
      <c r="C51" s="47"/>
      <c r="D51" s="47"/>
      <c r="E51" s="47"/>
      <c r="F51" s="47"/>
      <c r="G51" s="47"/>
      <c r="H51" s="47"/>
      <c r="I51" s="36"/>
    </row>
    <row r="52" spans="2:10" ht="59.25" customHeight="1" x14ac:dyDescent="0.2">
      <c r="B52" s="47"/>
      <c r="C52" s="47"/>
      <c r="D52" s="47"/>
      <c r="E52" s="47"/>
      <c r="F52" s="47"/>
      <c r="G52" s="47"/>
      <c r="H52" s="47"/>
    </row>
    <row r="53" spans="2:10" ht="12.75" customHeight="1" x14ac:dyDescent="0.2">
      <c r="E53" s="29"/>
    </row>
    <row r="54" spans="2:10" ht="12.75" customHeight="1" x14ac:dyDescent="0.2">
      <c r="B54" s="33"/>
      <c r="C54" s="24"/>
      <c r="E54" s="19"/>
    </row>
    <row r="55" spans="2:10" ht="12.75" customHeight="1" x14ac:dyDescent="0.2">
      <c r="B55" s="24"/>
      <c r="C55" s="24"/>
      <c r="E55" s="29"/>
      <c r="J55" s="29"/>
    </row>
    <row r="56" spans="2:10" ht="12.75" customHeight="1" x14ac:dyDescent="0.2">
      <c r="B56" s="24"/>
      <c r="C56" s="24"/>
      <c r="E56" s="29"/>
    </row>
    <row r="57" spans="2:10" ht="12.75" customHeight="1" x14ac:dyDescent="0.2">
      <c r="B57" s="24"/>
      <c r="C57" s="24"/>
      <c r="E57" s="29"/>
    </row>
    <row r="58" spans="2:10" ht="12.75" customHeight="1" x14ac:dyDescent="0.2">
      <c r="B58" s="24"/>
      <c r="C58" s="24"/>
    </row>
    <row r="59" spans="2:10" ht="12.75" customHeight="1" x14ac:dyDescent="0.2"/>
    <row r="60" spans="2:10" ht="12.75" customHeight="1" x14ac:dyDescent="0.2"/>
    <row r="61" spans="2:10" ht="12.75" customHeight="1" x14ac:dyDescent="0.2"/>
    <row r="62" spans="2:10" ht="12.75" customHeight="1" x14ac:dyDescent="0.2"/>
    <row r="63" spans="2:10" ht="12.75" customHeight="1" x14ac:dyDescent="0.2"/>
    <row r="64" spans="2: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sheetData>
  <sortState ref="B29:H34">
    <sortCondition descending="1" ref="E29:E34"/>
  </sortState>
  <mergeCells count="2">
    <mergeCell ref="B1:H1"/>
    <mergeCell ref="B50:H52"/>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11:28 05/05/2020</XMLData>
</file>

<file path=customXml/item2.xml><?xml version="1.0" encoding="utf-8"?>
<XMLData TextToDisplay="RightsWATCHMark">9|CITI-No PII-Confidential|{00000000-0000-0000-0000-000000000000}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CC72615F-E051-45FC-903B-E51758370557}">
  <ds:schemaRefs/>
</ds:datastoreItem>
</file>

<file path=customXml/itemProps2.xml><?xml version="1.0" encoding="utf-8"?>
<ds:datastoreItem xmlns:ds="http://schemas.openxmlformats.org/officeDocument/2006/customXml" ds:itemID="{CD9EEACB-DC22-47D4-8519-C104CCDFD4A9}">
  <ds:schemaRefs/>
</ds:datastoreItem>
</file>

<file path=customXml/itemProps3.xml><?xml version="1.0" encoding="utf-8"?>
<ds:datastoreItem xmlns:ds="http://schemas.openxmlformats.org/officeDocument/2006/customXml" ds:itemID="{4F4B374D-FCA7-48A5-AEAE-94185906E7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Lenovo</cp:lastModifiedBy>
  <dcterms:created xsi:type="dcterms:W3CDTF">1996-10-14T23:33:28Z</dcterms:created>
  <dcterms:modified xsi:type="dcterms:W3CDTF">2022-04-21T11:14:12Z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1556964536</vt:i4>
  </property>
  <property fmtid="{D5CDD505-2E9C-101B-9397-08002B2CF9AE}" pid="3" name="_NewReviewCycle">
    <vt:lpwstr/>
  </property>
  <property fmtid="{D5CDD505-2E9C-101B-9397-08002B2CF9AE}" pid="4" name="_EmailSubject">
    <vt:lpwstr>IIFCL Factsheet Checking</vt:lpwstr>
  </property>
  <property fmtid="{D5CDD505-2E9C-101B-9397-08002B2CF9AE}" pid="5" name="_AuthorEmail">
    <vt:lpwstr>sg99745@imcap.ap.ssmb.com</vt:lpwstr>
  </property>
  <property fmtid="{D5CDD505-2E9C-101B-9397-08002B2CF9AE}" pid="6" name="_AuthorEmailDisplayName">
    <vt:lpwstr>Gandha, Sagar [ICG-OPS]</vt:lpwstr>
  </property>
  <property fmtid="{D5CDD505-2E9C-101B-9397-08002B2CF9AE}" pid="7" name="_ReviewingToolsShownOnce">
    <vt:lpwstr/>
  </property>
  <property fmtid="{D5CDD505-2E9C-101B-9397-08002B2CF9AE}" pid="8" name="RightsWATCHMark">
    <vt:lpwstr>9|CITI-No PII-Confidential|{00000000-0000-0000-0000-000000000000}</vt:lpwstr>
  </property>
  <property fmtid="{D5CDD505-2E9C-101B-9397-08002B2CF9AE}" pid="9" name="MSIP_Label_0133068c-5f3b-4062-adca-9b17e9c90306_Enabled">
    <vt:lpwstr>true</vt:lpwstr>
  </property>
  <property fmtid="{D5CDD505-2E9C-101B-9397-08002B2CF9AE}" pid="10" name="MSIP_Label_0133068c-5f3b-4062-adca-9b17e9c90306_SetDate">
    <vt:lpwstr>2022-04-06T07:47:32Z</vt:lpwstr>
  </property>
  <property fmtid="{D5CDD505-2E9C-101B-9397-08002B2CF9AE}" pid="11" name="MSIP_Label_0133068c-5f3b-4062-adca-9b17e9c90306_Method">
    <vt:lpwstr>Privileged</vt:lpwstr>
  </property>
  <property fmtid="{D5CDD505-2E9C-101B-9397-08002B2CF9AE}" pid="12" name="MSIP_Label_0133068c-5f3b-4062-adca-9b17e9c90306_Name">
    <vt:lpwstr>Confidential</vt:lpwstr>
  </property>
  <property fmtid="{D5CDD505-2E9C-101B-9397-08002B2CF9AE}" pid="13" name="MSIP_Label_0133068c-5f3b-4062-adca-9b17e9c90306_SiteId">
    <vt:lpwstr>1771ae17-e764-4e0f-a476-d4184d79a5d9</vt:lpwstr>
  </property>
  <property fmtid="{D5CDD505-2E9C-101B-9397-08002B2CF9AE}" pid="14" name="MSIP_Label_0133068c-5f3b-4062-adca-9b17e9c90306_ActionId">
    <vt:lpwstr>73af56cc-65ed-4920-b001-36d6fc0c58de</vt:lpwstr>
  </property>
  <property fmtid="{D5CDD505-2E9C-101B-9397-08002B2CF9AE}" pid="15" name="MSIP_Label_0133068c-5f3b-4062-adca-9b17e9c90306_ContentBits">
    <vt:lpwstr>0</vt:lpwstr>
  </property>
</Properties>
</file>