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ushi Sharma\Downloads\"/>
    </mc:Choice>
  </mc:AlternateContent>
  <xr:revisionPtr revIDLastSave="0" documentId="13_ncr:1_{82A7E279-1571-41D3-8B21-03066DB232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eries I" sheetId="1" r:id="rId1"/>
  </sheets>
  <definedNames>
    <definedName name="_xlnm._FilterDatabase" localSheetId="0" hidden="1">'Series I'!$A$9:$K$14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F30" i="1" l="1"/>
  <c r="F21" i="1" l="1"/>
  <c r="F20" i="1"/>
  <c r="E23" i="1"/>
  <c r="F12" i="1" l="1"/>
  <c r="F42" i="1" l="1"/>
  <c r="F43" i="1" s="1"/>
  <c r="E43" i="1"/>
  <c r="F19" i="1" l="1"/>
  <c r="F23" i="1" s="1"/>
  <c r="F9" i="1"/>
  <c r="A10" i="1" l="1"/>
  <c r="A11" i="1" s="1"/>
  <c r="A12" i="1" l="1"/>
  <c r="A13" i="1" s="1"/>
  <c r="A14" i="1" s="1"/>
  <c r="F31" i="1"/>
  <c r="F32" i="1"/>
  <c r="F33" i="1"/>
  <c r="F29" i="1"/>
  <c r="F14" i="1"/>
  <c r="F13" i="1"/>
  <c r="F11" i="1"/>
  <c r="F38" i="1"/>
  <c r="A19" i="1" l="1"/>
  <c r="A20" i="1" s="1"/>
  <c r="A21" i="1" s="1"/>
  <c r="E40" i="1"/>
  <c r="E35" i="1"/>
  <c r="F27" i="1"/>
  <c r="F35" i="1" s="1"/>
  <c r="E16" i="1"/>
  <c r="F10" i="1"/>
  <c r="E46" i="1" l="1"/>
  <c r="A27" i="1"/>
  <c r="F16" i="1"/>
  <c r="F40" i="1"/>
  <c r="A28" i="1" l="1"/>
  <c r="A29" i="1" s="1"/>
  <c r="A30" i="1" s="1"/>
  <c r="A31" i="1" s="1"/>
  <c r="A32" i="1" s="1"/>
  <c r="A33" i="1" s="1"/>
  <c r="A38" i="1" s="1"/>
  <c r="F46" i="1"/>
  <c r="F47" i="1" s="1"/>
  <c r="F48" i="1" s="1"/>
  <c r="E47" i="1"/>
</calcChain>
</file>

<file path=xl/sharedStrings.xml><?xml version="1.0" encoding="utf-8"?>
<sst xmlns="http://schemas.openxmlformats.org/spreadsheetml/2006/main" count="79" uniqueCount="61">
  <si>
    <t xml:space="preserve">  </t>
  </si>
  <si>
    <t>MONEY MARKET INSTRUMENT</t>
  </si>
  <si>
    <t>Maturity Date</t>
  </si>
  <si>
    <t>Net Receivable/Payable</t>
  </si>
  <si>
    <t>Treasury Bill</t>
  </si>
  <si>
    <t>SOV</t>
  </si>
  <si>
    <t>Name of Instrument</t>
  </si>
  <si>
    <t>Grand Total</t>
  </si>
  <si>
    <t>Market value (Rs. In lakhs)</t>
  </si>
  <si>
    <t>Unlisted</t>
  </si>
  <si>
    <t>Cash &amp; Cash Equivalents</t>
  </si>
  <si>
    <t>Listed / awaiting listing on the stock exchanges</t>
  </si>
  <si>
    <t>BONDS &amp; NCDs</t>
  </si>
  <si>
    <t>% to Net Assets</t>
  </si>
  <si>
    <t>D. P. Jain &amp; Co Infrastructure Private Limited</t>
  </si>
  <si>
    <t>Sr. No.</t>
  </si>
  <si>
    <t>Unrated</t>
  </si>
  <si>
    <t>Rating / Industry</t>
  </si>
  <si>
    <t>Total</t>
  </si>
  <si>
    <t>GMR Warora Energy Limited</t>
  </si>
  <si>
    <t>ISIN</t>
  </si>
  <si>
    <t>INE111R07026</t>
  </si>
  <si>
    <t>INE477K07018</t>
  </si>
  <si>
    <t>Green Infra Wind Energy Limited</t>
  </si>
  <si>
    <t>ICRA D</t>
  </si>
  <si>
    <t xml:space="preserve">BWR A </t>
  </si>
  <si>
    <t>CRISIL AA</t>
  </si>
  <si>
    <t>ICRA AAA</t>
  </si>
  <si>
    <t>NIIF Infrastructure Finance Limted</t>
  </si>
  <si>
    <t>INE246R07418</t>
  </si>
  <si>
    <t>INE124L07048</t>
  </si>
  <si>
    <t>INE124L07055</t>
  </si>
  <si>
    <t>INE124L07063</t>
  </si>
  <si>
    <t>Aggregated Yield %</t>
  </si>
  <si>
    <t>IN002021Z111</t>
  </si>
  <si>
    <t>IN002021Z251</t>
  </si>
  <si>
    <t>IN002021Z293</t>
  </si>
  <si>
    <t>IN002021Z335</t>
  </si>
  <si>
    <t>Governmnet Securities</t>
  </si>
  <si>
    <t>IN0020200260</t>
  </si>
  <si>
    <t>3.96% GOI 09NOV2022</t>
  </si>
  <si>
    <t>Fixed Deposit</t>
  </si>
  <si>
    <t>IN0020200211</t>
  </si>
  <si>
    <t>4.48% GOI 02NOV2023</t>
  </si>
  <si>
    <t>364 DAY TBILL 13OCT22</t>
  </si>
  <si>
    <t>364 DAY TBILL 10NOV22</t>
  </si>
  <si>
    <t>IN002021Z483</t>
  </si>
  <si>
    <t>IN002021Z509</t>
  </si>
  <si>
    <t>IN0020130061</t>
  </si>
  <si>
    <t>8.83% GOI 25NOV2023</t>
  </si>
  <si>
    <t>364 DAY TBILL 16FEB23</t>
  </si>
  <si>
    <t>364 DAY TBILL 02MAR23</t>
  </si>
  <si>
    <t>364 DAY TBILL 16JUN22</t>
  </si>
  <si>
    <t>364 DAY TBILL 15SEP22</t>
  </si>
  <si>
    <t>INE725H08048</t>
  </si>
  <si>
    <t>Tata Projects Limited</t>
  </si>
  <si>
    <t>IND AA</t>
  </si>
  <si>
    <t>Portfolio as on May 15, 2022</t>
  </si>
  <si>
    <t>Power Finance Corporation Limited</t>
  </si>
  <si>
    <t>INE134E08LB1</t>
  </si>
  <si>
    <t xml:space="preserve">IIFCL MF INFRASTRUCTURE DEBT FUND SR - I (BSE SCRIP CODE-537488)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</si>
</sst>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409]dd\-mmm\-yy;@"/>
    <numFmt numFmtId="166" formatCode="_ * #,##0_)_£_ ;_ * \(#,##0\)_£_ ;_ * &quot;-&quot;??_)_£_ ;_ @_ "/>
    <numFmt numFmtId="167" formatCode="dd\-mmm\-yyyy"/>
  </numFmts>
  <fonts count="11" x14ac:knownFonts="1">
    <font>
      <sz val="10"/>
      <name val="Arial"/>
      <family val="2"/>
    </font>
    <font>
      <b/>
      <sz val="10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2">
    <xf numFmtId="0" fontId="0" fillId="0" borderId="0" xfId="0"/>
    <xf numFmtId="14" fontId="3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10" fontId="6" fillId="0" borderId="1" xfId="2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14" fontId="3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66" fontId="1" fillId="2" borderId="1" xfId="1" applyNumberFormat="1" applyFont="1" applyFill="1" applyBorder="1" applyAlignment="1">
      <alignment horizontal="center" vertical="top" wrapText="1"/>
    </xf>
    <xf numFmtId="10" fontId="1" fillId="2" borderId="1" xfId="2" applyNumberFormat="1" applyFont="1" applyFill="1" applyBorder="1" applyAlignment="1">
      <alignment horizontal="center" vertical="top" wrapText="1"/>
    </xf>
    <xf numFmtId="0" fontId="7" fillId="3" borderId="0" xfId="0" applyFont="1" applyFill="1"/>
    <xf numFmtId="0" fontId="8" fillId="2" borderId="0" xfId="0" applyFont="1" applyFill="1"/>
    <xf numFmtId="167" fontId="1" fillId="2" borderId="1" xfId="1" applyNumberFormat="1" applyFont="1" applyFill="1" applyBorder="1" applyAlignment="1">
      <alignment horizontal="center" vertical="top" wrapText="1"/>
    </xf>
    <xf numFmtId="167" fontId="0" fillId="0" borderId="0" xfId="0" applyNumberFormat="1"/>
    <xf numFmtId="167" fontId="7" fillId="3" borderId="0" xfId="0" applyNumberFormat="1" applyFont="1" applyFill="1"/>
    <xf numFmtId="167" fontId="8" fillId="2" borderId="0" xfId="0" applyNumberFormat="1" applyFont="1" applyFill="1"/>
    <xf numFmtId="39" fontId="1" fillId="2" borderId="1" xfId="1" applyNumberFormat="1" applyFont="1" applyFill="1" applyBorder="1" applyAlignment="1">
      <alignment horizontal="center" vertical="top" wrapText="1"/>
    </xf>
    <xf numFmtId="39" fontId="0" fillId="0" borderId="0" xfId="0" applyNumberFormat="1"/>
    <xf numFmtId="39" fontId="7" fillId="3" borderId="0" xfId="0" applyNumberFormat="1" applyFont="1" applyFill="1"/>
    <xf numFmtId="10" fontId="0" fillId="0" borderId="0" xfId="0" applyNumberFormat="1"/>
    <xf numFmtId="10" fontId="7" fillId="3" borderId="0" xfId="0" applyNumberFormat="1" applyFont="1" applyFill="1"/>
    <xf numFmtId="10" fontId="8" fillId="2" borderId="0" xfId="0" applyNumberFormat="1" applyFont="1" applyFill="1"/>
    <xf numFmtId="0" fontId="9" fillId="0" borderId="0" xfId="0" applyFont="1"/>
    <xf numFmtId="4" fontId="8" fillId="2" borderId="0" xfId="0" applyNumberFormat="1" applyFont="1" applyFill="1"/>
    <xf numFmtId="0" fontId="0" fillId="0" borderId="0" xfId="0" applyFill="1"/>
    <xf numFmtId="4" fontId="0" fillId="0" borderId="0" xfId="0" applyNumberFormat="1" applyFill="1"/>
    <xf numFmtId="4" fontId="0" fillId="0" borderId="0" xfId="0" applyNumberFormat="1"/>
    <xf numFmtId="39" fontId="0" fillId="0" borderId="0" xfId="0" applyNumberFormat="1" applyFill="1"/>
    <xf numFmtId="10" fontId="0" fillId="0" borderId="0" xfId="0" applyNumberFormat="1" applyFont="1" applyFill="1"/>
    <xf numFmtId="15" fontId="0" fillId="0" borderId="0" xfId="0" applyNumberFormat="1" applyFill="1"/>
    <xf numFmtId="0" fontId="0" fillId="0" borderId="0" xfId="0" applyFont="1"/>
    <xf numFmtId="0" fontId="0" fillId="0" borderId="0" xfId="0" applyFont="1" applyFill="1"/>
    <xf numFmtId="15" fontId="0" fillId="0" borderId="0" xfId="0" applyNumberFormat="1"/>
    <xf numFmtId="15" fontId="0" fillId="0" borderId="0" xfId="1" applyNumberFormat="1" applyFont="1"/>
    <xf numFmtId="9" fontId="0" fillId="0" borderId="0" xfId="0" applyNumberFormat="1"/>
    <xf numFmtId="9" fontId="0" fillId="0" borderId="0" xfId="0" applyNumberFormat="1" applyFont="1"/>
    <xf numFmtId="167" fontId="0" fillId="0" borderId="0" xfId="0" applyNumberFormat="1" applyFont="1" applyFill="1"/>
    <xf numFmtId="167" fontId="1" fillId="2" borderId="0" xfId="1" applyNumberFormat="1" applyFont="1" applyFill="1" applyBorder="1" applyAlignment="1">
      <alignment horizontal="center" vertical="top" wrapText="1"/>
    </xf>
    <xf numFmtId="0" fontId="9" fillId="0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9"/>
  <sheetViews>
    <sheetView tabSelected="1" zoomScale="85" zoomScaleNormal="85" workbookViewId="0">
      <selection activeCell="A2" sqref="A2"/>
    </sheetView>
  </sheetViews>
  <sheetFormatPr defaultColWidth="9.109375" defaultRowHeight="13.2" x14ac:dyDescent="0.25"/>
  <cols>
    <col min="1" max="1" width="7" bestFit="1" customWidth="1"/>
    <col min="2" max="2" width="45" bestFit="1" customWidth="1"/>
    <col min="3" max="3" width="14" bestFit="1" customWidth="1"/>
    <col min="4" max="4" width="16.33203125" bestFit="1" customWidth="1"/>
    <col min="5" max="5" width="22.6640625" bestFit="1" customWidth="1"/>
    <col min="6" max="6" width="14" bestFit="1" customWidth="1"/>
    <col min="7" max="7" width="11.88671875" bestFit="1" customWidth="1"/>
    <col min="8" max="8" width="11.88671875" customWidth="1"/>
    <col min="9" max="9" width="15.6640625" style="33" bestFit="1" customWidth="1"/>
  </cols>
  <sheetData>
    <row r="1" spans="1:9" ht="18.75" customHeight="1" x14ac:dyDescent="0.25">
      <c r="A1" s="40" t="s">
        <v>60</v>
      </c>
      <c r="B1" s="41"/>
      <c r="C1" s="41"/>
      <c r="D1" s="41"/>
      <c r="E1" s="41"/>
      <c r="F1" s="41"/>
      <c r="G1" s="41"/>
      <c r="H1" s="41"/>
    </row>
    <row r="2" spans="1:9" x14ac:dyDescent="0.25">
      <c r="A2" s="1" t="s">
        <v>0</v>
      </c>
      <c r="B2" s="2" t="s">
        <v>57</v>
      </c>
      <c r="C2" s="2"/>
      <c r="D2" s="3"/>
      <c r="E2" s="4"/>
      <c r="F2" s="5"/>
    </row>
    <row r="3" spans="1:9" ht="15.75" customHeight="1" x14ac:dyDescent="0.25">
      <c r="A3" s="6"/>
      <c r="B3" s="7"/>
      <c r="C3" s="7"/>
      <c r="D3" s="1"/>
      <c r="E3" s="4"/>
      <c r="F3" s="5"/>
    </row>
    <row r="4" spans="1:9" ht="26.4" x14ac:dyDescent="0.25">
      <c r="A4" s="8" t="s">
        <v>15</v>
      </c>
      <c r="B4" s="9" t="s">
        <v>6</v>
      </c>
      <c r="C4" s="9" t="s">
        <v>20</v>
      </c>
      <c r="D4" s="9" t="s">
        <v>17</v>
      </c>
      <c r="E4" s="17" t="s">
        <v>8</v>
      </c>
      <c r="F4" s="10" t="s">
        <v>13</v>
      </c>
      <c r="G4" s="13" t="s">
        <v>2</v>
      </c>
      <c r="H4" s="38" t="s">
        <v>33</v>
      </c>
    </row>
    <row r="5" spans="1:9" ht="12.75" customHeight="1" x14ac:dyDescent="0.25">
      <c r="E5" s="18"/>
      <c r="F5" s="20"/>
      <c r="G5" s="14"/>
      <c r="H5" s="14"/>
    </row>
    <row r="6" spans="1:9" ht="12.75" customHeight="1" x14ac:dyDescent="0.25">
      <c r="E6" s="18"/>
      <c r="F6" s="20"/>
      <c r="G6" s="14"/>
      <c r="H6" s="14"/>
    </row>
    <row r="7" spans="1:9" ht="12.75" customHeight="1" x14ac:dyDescent="0.25">
      <c r="B7" s="23" t="s">
        <v>1</v>
      </c>
      <c r="C7" s="23"/>
      <c r="E7" s="18"/>
      <c r="F7" s="20"/>
      <c r="G7" s="14"/>
      <c r="H7" s="14"/>
    </row>
    <row r="8" spans="1:9" ht="12.75" customHeight="1" x14ac:dyDescent="0.25">
      <c r="B8" s="23" t="s">
        <v>4</v>
      </c>
      <c r="C8" s="23"/>
      <c r="E8" s="18"/>
      <c r="F8" s="20"/>
      <c r="G8" s="14"/>
      <c r="H8" s="14"/>
      <c r="I8"/>
    </row>
    <row r="9" spans="1:9" ht="12.75" customHeight="1" x14ac:dyDescent="0.25">
      <c r="A9">
        <v>1</v>
      </c>
      <c r="B9" s="32" t="s">
        <v>51</v>
      </c>
      <c r="C9" s="32" t="s">
        <v>47</v>
      </c>
      <c r="D9" s="29" t="s">
        <v>5</v>
      </c>
      <c r="E9" s="28">
        <v>6630.8307582000007</v>
      </c>
      <c r="F9" s="29">
        <f t="shared" ref="F9:F14" si="0">+E9/$E$48</f>
        <v>0.15108022498330828</v>
      </c>
      <c r="G9" s="37">
        <v>44987</v>
      </c>
      <c r="H9" s="29">
        <v>5.6900000000000006E-2</v>
      </c>
      <c r="I9" s="30"/>
    </row>
    <row r="10" spans="1:9" ht="12.75" customHeight="1" x14ac:dyDescent="0.25">
      <c r="A10">
        <f>+A9+1</f>
        <v>2</v>
      </c>
      <c r="B10" s="32" t="s">
        <v>52</v>
      </c>
      <c r="C10" s="32" t="s">
        <v>34</v>
      </c>
      <c r="D10" s="29" t="s">
        <v>5</v>
      </c>
      <c r="E10" s="28">
        <v>1437.1901574999999</v>
      </c>
      <c r="F10" s="29">
        <f t="shared" si="0"/>
        <v>3.2745672489134445E-2</v>
      </c>
      <c r="G10" s="37">
        <v>44728</v>
      </c>
      <c r="H10" s="29">
        <v>4.3499999999999997E-2</v>
      </c>
      <c r="I10" s="30"/>
    </row>
    <row r="11" spans="1:9" ht="12.75" customHeight="1" x14ac:dyDescent="0.25">
      <c r="A11">
        <f>+A10+1</f>
        <v>3</v>
      </c>
      <c r="B11" s="32" t="s">
        <v>53</v>
      </c>
      <c r="C11" s="32" t="s">
        <v>35</v>
      </c>
      <c r="D11" s="29" t="s">
        <v>5</v>
      </c>
      <c r="E11" s="28">
        <v>1056.8260392</v>
      </c>
      <c r="F11" s="29">
        <f t="shared" si="0"/>
        <v>2.4079262703712443E-2</v>
      </c>
      <c r="G11" s="37">
        <v>44819</v>
      </c>
      <c r="H11" s="29">
        <v>4.9750000000000003E-2</v>
      </c>
      <c r="I11" s="30"/>
    </row>
    <row r="12" spans="1:9" ht="12.75" customHeight="1" x14ac:dyDescent="0.25">
      <c r="A12">
        <f t="shared" ref="A12:A14" si="1">+A11+1</f>
        <v>4</v>
      </c>
      <c r="B12" s="32" t="s">
        <v>50</v>
      </c>
      <c r="C12" s="32" t="s">
        <v>46</v>
      </c>
      <c r="D12" s="29" t="s">
        <v>5</v>
      </c>
      <c r="E12" s="28">
        <v>978.27894000000003</v>
      </c>
      <c r="F12" s="29">
        <f t="shared" si="0"/>
        <v>2.2289605592611086E-2</v>
      </c>
      <c r="G12" s="37">
        <v>44973</v>
      </c>
      <c r="H12" s="29">
        <v>5.6400000000000006E-2</v>
      </c>
      <c r="I12" s="30"/>
    </row>
    <row r="13" spans="1:9" ht="12.75" customHeight="1" x14ac:dyDescent="0.25">
      <c r="A13">
        <f t="shared" si="1"/>
        <v>5</v>
      </c>
      <c r="B13" s="32" t="s">
        <v>45</v>
      </c>
      <c r="C13" s="32" t="s">
        <v>37</v>
      </c>
      <c r="D13" s="29" t="s">
        <v>5</v>
      </c>
      <c r="E13" s="28">
        <v>27.281547999999997</v>
      </c>
      <c r="F13" s="29">
        <f t="shared" si="0"/>
        <v>6.2159668373918764E-4</v>
      </c>
      <c r="G13" s="37">
        <v>44875</v>
      </c>
      <c r="H13" s="29">
        <v>5.4002499999999995E-2</v>
      </c>
      <c r="I13" s="30"/>
    </row>
    <row r="14" spans="1:9" ht="12.75" customHeight="1" x14ac:dyDescent="0.25">
      <c r="A14">
        <f t="shared" si="1"/>
        <v>6</v>
      </c>
      <c r="B14" s="32" t="s">
        <v>44</v>
      </c>
      <c r="C14" s="32" t="s">
        <v>36</v>
      </c>
      <c r="D14" s="29" t="s">
        <v>5</v>
      </c>
      <c r="E14" s="28">
        <v>6.7817631999999994</v>
      </c>
      <c r="F14" s="29">
        <f t="shared" si="0"/>
        <v>1.5451914660504092E-4</v>
      </c>
      <c r="G14" s="37">
        <v>44847</v>
      </c>
      <c r="H14" s="29">
        <v>5.1999999999999998E-2</v>
      </c>
      <c r="I14" s="30"/>
    </row>
    <row r="15" spans="1:9" ht="12.75" customHeight="1" x14ac:dyDescent="0.25">
      <c r="B15" s="32"/>
      <c r="C15" s="32"/>
      <c r="D15" s="29"/>
      <c r="E15" s="28"/>
      <c r="F15" s="29"/>
      <c r="G15" s="37"/>
      <c r="H15" s="29"/>
      <c r="I15"/>
    </row>
    <row r="16" spans="1:9" ht="12.75" customHeight="1" x14ac:dyDescent="0.25">
      <c r="B16" s="11" t="s">
        <v>18</v>
      </c>
      <c r="C16" s="11"/>
      <c r="D16" s="11"/>
      <c r="E16" s="19">
        <f>SUM(E9:E15)</f>
        <v>10137.189206100002</v>
      </c>
      <c r="F16" s="21">
        <f>SUM(F9:F15)</f>
        <v>0.23097088159911047</v>
      </c>
      <c r="G16" s="15"/>
      <c r="H16" s="15"/>
      <c r="I16"/>
    </row>
    <row r="17" spans="1:11" ht="12.75" customHeight="1" x14ac:dyDescent="0.25">
      <c r="E17" s="18"/>
      <c r="F17" s="20"/>
      <c r="G17" s="14"/>
      <c r="H17" s="14"/>
      <c r="I17"/>
      <c r="K17" s="35"/>
    </row>
    <row r="18" spans="1:11" ht="12.75" customHeight="1" x14ac:dyDescent="0.25">
      <c r="B18" s="23" t="s">
        <v>38</v>
      </c>
      <c r="E18" s="18"/>
      <c r="F18" s="20"/>
      <c r="G18" s="14"/>
      <c r="H18" s="14"/>
      <c r="I18"/>
      <c r="K18" s="35"/>
    </row>
    <row r="19" spans="1:11" ht="12.75" customHeight="1" x14ac:dyDescent="0.25">
      <c r="A19">
        <f>+A14+1</f>
        <v>7</v>
      </c>
      <c r="B19" t="s">
        <v>49</v>
      </c>
      <c r="C19" t="s">
        <v>48</v>
      </c>
      <c r="D19" s="29" t="s">
        <v>5</v>
      </c>
      <c r="E19" s="28">
        <v>3773.6230441000002</v>
      </c>
      <c r="F19" s="29">
        <f>+E19/$E$48</f>
        <v>8.5980149289708138E-2</v>
      </c>
      <c r="G19" s="37">
        <v>45255</v>
      </c>
      <c r="H19" s="29">
        <v>6.3599000000000003E-2</v>
      </c>
      <c r="I19" s="30"/>
      <c r="K19" s="35"/>
    </row>
    <row r="20" spans="1:11" ht="12.75" customHeight="1" x14ac:dyDescent="0.25">
      <c r="A20">
        <f>+A19+1</f>
        <v>8</v>
      </c>
      <c r="B20" t="s">
        <v>40</v>
      </c>
      <c r="C20" t="s">
        <v>39</v>
      </c>
      <c r="D20" s="29" t="s">
        <v>5</v>
      </c>
      <c r="E20" s="28">
        <v>238.31039999999999</v>
      </c>
      <c r="F20" s="29">
        <f>+E20/$E$48</f>
        <v>5.4297855217218362E-3</v>
      </c>
      <c r="G20" s="37">
        <v>44874</v>
      </c>
      <c r="H20" s="29">
        <v>5.4100999999999996E-2</v>
      </c>
      <c r="I20" s="30"/>
      <c r="K20" s="35"/>
    </row>
    <row r="21" spans="1:11" ht="12.75" customHeight="1" x14ac:dyDescent="0.25">
      <c r="A21">
        <f>+A20+1</f>
        <v>9</v>
      </c>
      <c r="B21" t="s">
        <v>43</v>
      </c>
      <c r="C21" t="s">
        <v>42</v>
      </c>
      <c r="D21" s="29" t="s">
        <v>5</v>
      </c>
      <c r="E21" s="28">
        <v>57.698872999999999</v>
      </c>
      <c r="F21" s="29">
        <f>+E21/$E$48</f>
        <v>1.3146405076533251E-3</v>
      </c>
      <c r="G21" s="37">
        <v>45232</v>
      </c>
      <c r="H21" s="29">
        <v>6.0784499999999998E-2</v>
      </c>
      <c r="I21" s="30"/>
      <c r="K21" s="35"/>
    </row>
    <row r="22" spans="1:11" ht="12.75" customHeight="1" x14ac:dyDescent="0.25">
      <c r="D22" s="29"/>
      <c r="E22" s="28"/>
      <c r="F22" s="29"/>
      <c r="G22" s="37"/>
      <c r="H22" s="29"/>
      <c r="I22"/>
      <c r="K22" s="35"/>
    </row>
    <row r="23" spans="1:11" ht="12.75" customHeight="1" x14ac:dyDescent="0.25">
      <c r="B23" s="11" t="s">
        <v>18</v>
      </c>
      <c r="C23" s="11"/>
      <c r="D23" s="11"/>
      <c r="E23" s="19">
        <f>SUM(E19:E22)</f>
        <v>4069.6323170999999</v>
      </c>
      <c r="F23" s="21">
        <f>SUM(F19:F22)</f>
        <v>9.2724575319083305E-2</v>
      </c>
      <c r="G23" s="15"/>
      <c r="H23" s="15"/>
      <c r="I23"/>
      <c r="K23" s="35"/>
    </row>
    <row r="24" spans="1:11" ht="12.75" customHeight="1" x14ac:dyDescent="0.25">
      <c r="E24" s="18"/>
      <c r="F24" s="20"/>
      <c r="G24" s="14"/>
      <c r="H24" s="14"/>
      <c r="I24"/>
      <c r="K24" s="35"/>
    </row>
    <row r="25" spans="1:11" ht="12.75" customHeight="1" x14ac:dyDescent="0.25">
      <c r="B25" s="23" t="s">
        <v>12</v>
      </c>
      <c r="C25" s="23"/>
      <c r="E25" s="18"/>
      <c r="F25" s="20"/>
      <c r="G25" s="14"/>
      <c r="H25" s="14"/>
      <c r="I25"/>
      <c r="J25" s="31"/>
      <c r="K25" s="36"/>
    </row>
    <row r="26" spans="1:11" ht="12.75" customHeight="1" x14ac:dyDescent="0.25">
      <c r="B26" s="23" t="s">
        <v>11</v>
      </c>
      <c r="C26" s="23"/>
      <c r="E26" s="18"/>
      <c r="F26" s="20"/>
      <c r="G26" s="14"/>
      <c r="H26" s="14"/>
      <c r="I26"/>
      <c r="J26" s="31"/>
      <c r="K26" s="36"/>
    </row>
    <row r="27" spans="1:11" s="31" customFormat="1" ht="12.75" customHeight="1" x14ac:dyDescent="0.25">
      <c r="A27">
        <f>+A21+1</f>
        <v>10</v>
      </c>
      <c r="B27" s="32" t="s">
        <v>28</v>
      </c>
      <c r="C27" s="32" t="s">
        <v>29</v>
      </c>
      <c r="D27" s="32" t="s">
        <v>27</v>
      </c>
      <c r="E27" s="28">
        <v>11659.9995</v>
      </c>
      <c r="F27" s="29">
        <f t="shared" ref="F27:F33" si="2">+E27/$E$48</f>
        <v>0.26566736688110903</v>
      </c>
      <c r="G27" s="37">
        <v>45306</v>
      </c>
      <c r="H27" s="29">
        <v>7.2250000000000009E-2</v>
      </c>
      <c r="I27" s="30"/>
      <c r="K27" s="36"/>
    </row>
    <row r="28" spans="1:11" s="31" customFormat="1" ht="12.75" customHeight="1" x14ac:dyDescent="0.25">
      <c r="A28" s="31">
        <f>A27+1</f>
        <v>11</v>
      </c>
      <c r="B28" s="32" t="s">
        <v>58</v>
      </c>
      <c r="C28" s="32" t="s">
        <v>59</v>
      </c>
      <c r="D28" s="32" t="s">
        <v>27</v>
      </c>
      <c r="E28" s="28">
        <v>7405.53</v>
      </c>
      <c r="F28" s="29">
        <f t="shared" si="2"/>
        <v>0.16873136705186476</v>
      </c>
      <c r="G28" s="37">
        <v>45157</v>
      </c>
      <c r="H28" s="29">
        <v>6.515E-2</v>
      </c>
      <c r="I28" s="30"/>
      <c r="J28"/>
      <c r="K28" s="35"/>
    </row>
    <row r="29" spans="1:11" s="31" customFormat="1" ht="12.75" customHeight="1" x14ac:dyDescent="0.25">
      <c r="A29">
        <f>+A28+1</f>
        <v>12</v>
      </c>
      <c r="B29" s="32" t="s">
        <v>23</v>
      </c>
      <c r="C29" s="32" t="s">
        <v>22</v>
      </c>
      <c r="D29" s="32" t="s">
        <v>26</v>
      </c>
      <c r="E29" s="28">
        <v>3571.576</v>
      </c>
      <c r="F29" s="29">
        <f t="shared" si="2"/>
        <v>8.1376606537227031E-2</v>
      </c>
      <c r="G29" s="37">
        <v>45142</v>
      </c>
      <c r="H29" s="29">
        <v>9.7750000000000004E-2</v>
      </c>
      <c r="I29" s="30"/>
      <c r="J29"/>
      <c r="K29" s="35"/>
    </row>
    <row r="30" spans="1:11" s="31" customFormat="1" ht="12.75" customHeight="1" x14ac:dyDescent="0.25">
      <c r="A30" s="31">
        <f>A29+1</f>
        <v>13</v>
      </c>
      <c r="B30" s="32" t="s">
        <v>55</v>
      </c>
      <c r="C30" s="32" t="s">
        <v>54</v>
      </c>
      <c r="D30" s="32" t="s">
        <v>56</v>
      </c>
      <c r="E30" s="28">
        <v>3517.2130000000002</v>
      </c>
      <c r="F30" s="29">
        <f t="shared" si="2"/>
        <v>8.0137972258918735E-2</v>
      </c>
      <c r="G30" s="37">
        <v>44803</v>
      </c>
      <c r="H30" s="29">
        <v>6.2851999999999991E-2</v>
      </c>
      <c r="I30" s="30"/>
      <c r="J30"/>
      <c r="K30" s="35"/>
    </row>
    <row r="31" spans="1:11" s="31" customFormat="1" ht="12.75" customHeight="1" x14ac:dyDescent="0.25">
      <c r="A31" s="31">
        <f>A29+1</f>
        <v>13</v>
      </c>
      <c r="B31" s="32" t="s">
        <v>19</v>
      </c>
      <c r="C31" s="32" t="s">
        <v>30</v>
      </c>
      <c r="D31" s="32" t="s">
        <v>24</v>
      </c>
      <c r="E31" s="28">
        <v>870.16</v>
      </c>
      <c r="F31" s="29">
        <f t="shared" si="2"/>
        <v>1.9826168600201557E-2</v>
      </c>
      <c r="G31" s="37">
        <v>44829</v>
      </c>
      <c r="H31" s="29">
        <v>0</v>
      </c>
      <c r="I31" s="30"/>
      <c r="J31"/>
      <c r="K31" s="35"/>
    </row>
    <row r="32" spans="1:11" s="31" customFormat="1" ht="12.75" customHeight="1" x14ac:dyDescent="0.25">
      <c r="A32" s="31">
        <f>A31+1</f>
        <v>14</v>
      </c>
      <c r="B32" s="32" t="s">
        <v>19</v>
      </c>
      <c r="C32" s="32" t="s">
        <v>31</v>
      </c>
      <c r="D32" s="32" t="s">
        <v>24</v>
      </c>
      <c r="E32" s="28">
        <v>870.16</v>
      </c>
      <c r="F32" s="29">
        <f t="shared" si="2"/>
        <v>1.9826168600201557E-2</v>
      </c>
      <c r="G32" s="37">
        <v>45194</v>
      </c>
      <c r="H32" s="29">
        <v>0</v>
      </c>
      <c r="I32" s="30"/>
      <c r="K32" s="36"/>
    </row>
    <row r="33" spans="1:11" s="31" customFormat="1" ht="12.75" customHeight="1" x14ac:dyDescent="0.25">
      <c r="A33" s="31">
        <f>+A32+1</f>
        <v>15</v>
      </c>
      <c r="B33" s="32" t="s">
        <v>19</v>
      </c>
      <c r="C33" s="32" t="s">
        <v>32</v>
      </c>
      <c r="D33" s="32" t="s">
        <v>24</v>
      </c>
      <c r="E33" s="28">
        <v>870.16</v>
      </c>
      <c r="F33" s="29">
        <f t="shared" si="2"/>
        <v>1.9826168600201557E-2</v>
      </c>
      <c r="G33" s="37">
        <v>45255</v>
      </c>
      <c r="H33" s="29">
        <v>0</v>
      </c>
      <c r="I33" s="30"/>
      <c r="K33" s="36"/>
    </row>
    <row r="34" spans="1:11" s="31" customFormat="1" ht="12.75" customHeight="1" x14ac:dyDescent="0.25">
      <c r="I34" s="33"/>
      <c r="K34" s="36"/>
    </row>
    <row r="35" spans="1:11" s="31" customFormat="1" ht="12.75" customHeight="1" x14ac:dyDescent="0.25">
      <c r="A35"/>
      <c r="B35" s="11" t="s">
        <v>18</v>
      </c>
      <c r="C35" s="11"/>
      <c r="D35" s="11"/>
      <c r="E35" s="19">
        <f>SUM(E27:E34)</f>
        <v>28764.798500000001</v>
      </c>
      <c r="F35" s="21">
        <f>SUM(F27:F33)</f>
        <v>0.65539181852972428</v>
      </c>
      <c r="G35" s="15"/>
      <c r="H35" s="15"/>
      <c r="I35"/>
      <c r="K35" s="36"/>
    </row>
    <row r="36" spans="1:11" s="31" customFormat="1" ht="12.75" customHeight="1" x14ac:dyDescent="0.25">
      <c r="A36"/>
      <c r="B36"/>
      <c r="C36"/>
      <c r="D36"/>
      <c r="E36" s="18"/>
      <c r="F36" s="20"/>
      <c r="G36" s="14"/>
      <c r="H36" s="14"/>
      <c r="I36"/>
      <c r="K36" s="36"/>
    </row>
    <row r="37" spans="1:11" ht="12.75" customHeight="1" x14ac:dyDescent="0.25">
      <c r="B37" s="23" t="s">
        <v>9</v>
      </c>
      <c r="C37" s="23"/>
      <c r="E37" s="18"/>
      <c r="F37" s="20"/>
      <c r="G37" s="14"/>
      <c r="H37" s="14"/>
      <c r="I37"/>
      <c r="K37" s="35"/>
    </row>
    <row r="38" spans="1:11" s="31" customFormat="1" ht="12.75" customHeight="1" x14ac:dyDescent="0.25">
      <c r="A38" s="31">
        <f>+A33+1</f>
        <v>16</v>
      </c>
      <c r="B38" s="32" t="s">
        <v>14</v>
      </c>
      <c r="C38" s="32" t="s">
        <v>21</v>
      </c>
      <c r="D38" s="32" t="s">
        <v>25</v>
      </c>
      <c r="E38" s="28">
        <v>799.17200000000003</v>
      </c>
      <c r="F38" s="29">
        <f>+E38/$E$48</f>
        <v>1.8208741855015489E-2</v>
      </c>
      <c r="G38" s="37">
        <v>44786</v>
      </c>
      <c r="H38" s="29">
        <v>0.13930000000000001</v>
      </c>
      <c r="I38" s="26"/>
      <c r="J38"/>
      <c r="K38" s="35"/>
    </row>
    <row r="39" spans="1:11" s="31" customFormat="1" ht="12.75" customHeight="1" x14ac:dyDescent="0.25">
      <c r="B39" s="32"/>
      <c r="C39" s="32"/>
      <c r="D39" s="32"/>
      <c r="E39" s="28"/>
      <c r="F39" s="29"/>
      <c r="G39" s="37"/>
      <c r="H39" s="37"/>
      <c r="I39" s="27"/>
    </row>
    <row r="40" spans="1:11" s="31" customFormat="1" ht="12.75" customHeight="1" x14ac:dyDescent="0.25">
      <c r="B40" s="11" t="s">
        <v>18</v>
      </c>
      <c r="C40" s="11"/>
      <c r="D40" s="11"/>
      <c r="E40" s="19">
        <f>SUM(E38:E39)</f>
        <v>799.17200000000003</v>
      </c>
      <c r="F40" s="21">
        <f>SUM(F38:F39)</f>
        <v>1.8208741855015489E-2</v>
      </c>
      <c r="G40" s="15"/>
      <c r="H40" s="15"/>
      <c r="I40" s="27"/>
    </row>
    <row r="41" spans="1:11" s="31" customFormat="1" ht="12.75" customHeight="1" x14ac:dyDescent="0.25">
      <c r="A41"/>
      <c r="B41"/>
      <c r="C41"/>
      <c r="D41"/>
      <c r="E41" s="18"/>
      <c r="F41" s="20"/>
      <c r="G41" s="14"/>
      <c r="H41" s="14"/>
      <c r="I41" s="27"/>
    </row>
    <row r="42" spans="1:11" s="31" customFormat="1" ht="12.75" customHeight="1" x14ac:dyDescent="0.25">
      <c r="A42"/>
      <c r="B42" s="39" t="s">
        <v>41</v>
      </c>
      <c r="C42" s="39"/>
      <c r="D42" s="25" t="s">
        <v>16</v>
      </c>
      <c r="E42" s="28">
        <v>606</v>
      </c>
      <c r="F42" s="29">
        <f>+E42/$E$48</f>
        <v>1.3807412627243431E-2</v>
      </c>
      <c r="G42" s="14"/>
      <c r="H42" s="14"/>
      <c r="I42" s="27"/>
    </row>
    <row r="43" spans="1:11" s="31" customFormat="1" ht="12.75" customHeight="1" x14ac:dyDescent="0.25">
      <c r="A43"/>
      <c r="B43" s="11" t="s">
        <v>18</v>
      </c>
      <c r="C43" s="11"/>
      <c r="D43" s="11"/>
      <c r="E43" s="19">
        <f>+E42</f>
        <v>606</v>
      </c>
      <c r="F43" s="21">
        <f>SUM(F42)</f>
        <v>1.3807412627243431E-2</v>
      </c>
      <c r="G43" s="15"/>
      <c r="H43" s="15"/>
      <c r="I43" s="27"/>
    </row>
    <row r="44" spans="1:11" s="31" customFormat="1" ht="12.75" customHeight="1" x14ac:dyDescent="0.25">
      <c r="A44"/>
      <c r="B44"/>
      <c r="C44"/>
      <c r="D44"/>
      <c r="E44" s="18"/>
      <c r="F44" s="20"/>
      <c r="G44" s="14"/>
      <c r="H44" s="14"/>
      <c r="I44" s="27"/>
    </row>
    <row r="45" spans="1:11" ht="12.75" customHeight="1" x14ac:dyDescent="0.25">
      <c r="B45" s="23" t="s">
        <v>10</v>
      </c>
      <c r="C45" s="23"/>
      <c r="E45" s="18"/>
      <c r="F45" s="20"/>
      <c r="G45" s="14"/>
      <c r="H45" s="14"/>
      <c r="I45" s="34"/>
    </row>
    <row r="46" spans="1:11" ht="12.75" customHeight="1" x14ac:dyDescent="0.25">
      <c r="B46" s="23" t="s">
        <v>3</v>
      </c>
      <c r="C46" s="23"/>
      <c r="E46" s="18">
        <f>E48-E16-E35-E40-E23-E43</f>
        <v>-487.32363690000193</v>
      </c>
      <c r="F46" s="20">
        <f>+E46/$E$48</f>
        <v>-1.1103429930177029E-2</v>
      </c>
      <c r="G46" s="14"/>
      <c r="H46" s="14"/>
      <c r="I46" s="34"/>
    </row>
    <row r="47" spans="1:11" ht="12.75" customHeight="1" x14ac:dyDescent="0.25">
      <c r="B47" s="11" t="s">
        <v>18</v>
      </c>
      <c r="C47" s="11"/>
      <c r="D47" s="11"/>
      <c r="E47" s="19">
        <f>SUM(E46:E46)</f>
        <v>-487.32363690000193</v>
      </c>
      <c r="F47" s="21">
        <f>SUM(F46)</f>
        <v>-1.1103429930177029E-2</v>
      </c>
      <c r="G47" s="15"/>
      <c r="H47" s="15"/>
      <c r="I47" s="34"/>
    </row>
    <row r="48" spans="1:11" ht="12.75" customHeight="1" x14ac:dyDescent="0.25">
      <c r="B48" s="12" t="s">
        <v>7</v>
      </c>
      <c r="C48" s="12"/>
      <c r="D48" s="12"/>
      <c r="E48" s="24">
        <v>43889.468386300003</v>
      </c>
      <c r="F48" s="22">
        <f>+F47+F40+F35+F16+F23+F43</f>
        <v>0.99999999999999989</v>
      </c>
      <c r="G48" s="16"/>
      <c r="H48" s="16"/>
      <c r="I48" s="34"/>
    </row>
    <row r="49" spans="2:9" ht="12.75" customHeight="1" x14ac:dyDescent="0.25">
      <c r="E49" s="27"/>
      <c r="I49" s="34"/>
    </row>
    <row r="50" spans="2:9" ht="12.75" customHeight="1" x14ac:dyDescent="0.25">
      <c r="E50" s="27"/>
      <c r="F50" s="18"/>
      <c r="I50" s="34"/>
    </row>
    <row r="51" spans="2:9" ht="12.75" customHeight="1" x14ac:dyDescent="0.25">
      <c r="B51" s="23"/>
      <c r="C51" s="23"/>
      <c r="E51" s="27"/>
    </row>
    <row r="52" spans="2:9" ht="12.75" customHeight="1" x14ac:dyDescent="0.25">
      <c r="B52" s="23"/>
      <c r="C52" s="23"/>
    </row>
    <row r="53" spans="2:9" ht="12.75" customHeight="1" x14ac:dyDescent="0.25"/>
    <row r="54" spans="2:9" ht="12.75" customHeight="1" x14ac:dyDescent="0.25"/>
    <row r="55" spans="2:9" ht="12.75" customHeight="1" x14ac:dyDescent="0.25"/>
    <row r="56" spans="2:9" ht="12.75" customHeight="1" x14ac:dyDescent="0.25"/>
    <row r="57" spans="2:9" ht="12.75" customHeight="1" x14ac:dyDescent="0.25"/>
    <row r="58" spans="2:9" ht="12.75" customHeight="1" x14ac:dyDescent="0.25"/>
    <row r="59" spans="2:9" ht="12.75" customHeight="1" x14ac:dyDescent="0.25"/>
    <row r="60" spans="2:9" ht="12.75" customHeight="1" x14ac:dyDescent="0.25"/>
    <row r="61" spans="2:9" ht="12.75" customHeight="1" x14ac:dyDescent="0.25"/>
    <row r="62" spans="2:9" ht="12.75" customHeight="1" x14ac:dyDescent="0.25"/>
    <row r="63" spans="2:9" ht="12.75" customHeight="1" x14ac:dyDescent="0.25"/>
    <row r="64" spans="2:9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</sheetData>
  <sortState xmlns:xlrd2="http://schemas.microsoft.com/office/spreadsheetml/2017/richdata2" ref="A27:H33">
    <sortCondition descending="1" ref="E27:E33"/>
  </sortState>
  <mergeCells count="1">
    <mergeCell ref="A1:H1"/>
  </mergeCell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%CLASSIFICATIONDATETIME%">11:28 05/05/2020</XMLData>
</file>

<file path=customXml/item3.xml><?xml version="1.0" encoding="utf-8"?>
<XMLData TextToDisplay="RightsWATCHMark">9|CITI-No PII-Confidential|{00000000-0000-0000-0000-000000000000}</XMLData>
</file>

<file path=customXml/itemProps1.xml><?xml version="1.0" encoding="utf-8"?>
<ds:datastoreItem xmlns:ds="http://schemas.openxmlformats.org/officeDocument/2006/customXml" ds:itemID="{4F4B374D-FCA7-48A5-AEAE-94185906E7D0}">
  <ds:schemaRefs/>
</ds:datastoreItem>
</file>

<file path=customXml/itemProps2.xml><?xml version="1.0" encoding="utf-8"?>
<ds:datastoreItem xmlns:ds="http://schemas.openxmlformats.org/officeDocument/2006/customXml" ds:itemID="{CC72615F-E051-45FC-903B-E51758370557}">
  <ds:schemaRefs/>
</ds:datastoreItem>
</file>

<file path=customXml/itemProps3.xml><?xml version="1.0" encoding="utf-8"?>
<ds:datastoreItem xmlns:ds="http://schemas.openxmlformats.org/officeDocument/2006/customXml" ds:itemID="{CD9EEACB-DC22-47D4-8519-C104CCDFD4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Series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Vishe, Abhiram Narayan [ICG-OPS]</dc:creator>
  <cp:lastModifiedBy>Ayushi Sharma</cp:lastModifiedBy>
  <dcterms:created xsi:type="dcterms:W3CDTF">1996-10-14T23:33:28Z</dcterms:created>
  <dcterms:modified xsi:type="dcterms:W3CDTF">2022-05-21T06:02:46Z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1556964536</vt:i4>
  </property>
  <property fmtid="{D5CDD505-2E9C-101B-9397-08002B2CF9AE}" pid="3" name="_NewReviewCycle">
    <vt:lpwstr/>
  </property>
  <property fmtid="{D5CDD505-2E9C-101B-9397-08002B2CF9AE}" pid="4" name="_EmailSubject">
    <vt:lpwstr>IIFCL Factsheet Checking</vt:lpwstr>
  </property>
  <property fmtid="{D5CDD505-2E9C-101B-9397-08002B2CF9AE}" pid="5" name="_AuthorEmail">
    <vt:lpwstr>sg99745@imcap.ap.ssmb.com</vt:lpwstr>
  </property>
  <property fmtid="{D5CDD505-2E9C-101B-9397-08002B2CF9AE}" pid="6" name="_AuthorEmailDisplayName">
    <vt:lpwstr>Gandha, Sagar [ICG-OPS]</vt:lpwstr>
  </property>
  <property fmtid="{D5CDD505-2E9C-101B-9397-08002B2CF9AE}" pid="7" name="_ReviewingToolsShownOnce">
    <vt:lpwstr/>
  </property>
  <property fmtid="{D5CDD505-2E9C-101B-9397-08002B2CF9AE}" pid="8" name="RightsWATCHMark">
    <vt:lpwstr>9|CITI-No PII-Confidential|{00000000-0000-0000-0000-000000000000}</vt:lpwstr>
  </property>
  <property fmtid="{D5CDD505-2E9C-101B-9397-08002B2CF9AE}" pid="9" name="MSIP_Label_0133068c-5f3b-4062-adca-9b17e9c90306_Enabled">
    <vt:lpwstr>true</vt:lpwstr>
  </property>
  <property fmtid="{D5CDD505-2E9C-101B-9397-08002B2CF9AE}" pid="10" name="MSIP_Label_0133068c-5f3b-4062-adca-9b17e9c90306_SetDate">
    <vt:lpwstr>2022-04-06T07:47:32Z</vt:lpwstr>
  </property>
  <property fmtid="{D5CDD505-2E9C-101B-9397-08002B2CF9AE}" pid="11" name="MSIP_Label_0133068c-5f3b-4062-adca-9b17e9c90306_Method">
    <vt:lpwstr>Privileged</vt:lpwstr>
  </property>
  <property fmtid="{D5CDD505-2E9C-101B-9397-08002B2CF9AE}" pid="12" name="MSIP_Label_0133068c-5f3b-4062-adca-9b17e9c90306_Name">
    <vt:lpwstr>Confidential</vt:lpwstr>
  </property>
  <property fmtid="{D5CDD505-2E9C-101B-9397-08002B2CF9AE}" pid="13" name="MSIP_Label_0133068c-5f3b-4062-adca-9b17e9c90306_SiteId">
    <vt:lpwstr>1771ae17-e764-4e0f-a476-d4184d79a5d9</vt:lpwstr>
  </property>
  <property fmtid="{D5CDD505-2E9C-101B-9397-08002B2CF9AE}" pid="14" name="MSIP_Label_0133068c-5f3b-4062-adca-9b17e9c90306_ActionId">
    <vt:lpwstr>73af56cc-65ed-4920-b001-36d6fc0c58de</vt:lpwstr>
  </property>
  <property fmtid="{D5CDD505-2E9C-101B-9397-08002B2CF9AE}" pid="15" name="MSIP_Label_0133068c-5f3b-4062-adca-9b17e9c90306_ContentBits">
    <vt:lpwstr>0</vt:lpwstr>
  </property>
</Properties>
</file>