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SEBI\COMPLIANCES\FORTNIGHTLY PORTFOLIO DISCLOSURE OCT 2020 ONWARDS\FINANCIAL YEAR 2022-23\"/>
    </mc:Choice>
  </mc:AlternateContent>
  <bookViews>
    <workbookView xWindow="0" yWindow="0" windowWidth="28800" windowHeight="11835"/>
  </bookViews>
  <sheets>
    <sheet name="Series II" sheetId="2" r:id="rId1"/>
  </sheets>
  <definedNames>
    <definedName name="_xlnm._FilterDatabase" localSheetId="0" hidden="1">'Series II'!$A$1:$I$96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A9" i="2"/>
  <c r="F10" i="2"/>
  <c r="A10" i="2" l="1"/>
  <c r="A11" i="2" s="1"/>
  <c r="A16" i="2" s="1"/>
  <c r="E35" i="2"/>
  <c r="F34" i="2"/>
  <c r="F32" i="2"/>
  <c r="F33" i="2"/>
  <c r="F8" i="2" l="1"/>
  <c r="E13" i="2" l="1"/>
  <c r="E19" i="2"/>
  <c r="F17" i="2"/>
  <c r="F16" i="2"/>
  <c r="F19" i="2" l="1"/>
  <c r="F11" i="2" l="1"/>
  <c r="F13" i="2" l="1"/>
  <c r="F28" i="2"/>
  <c r="F37" i="2" l="1"/>
  <c r="F38" i="2" s="1"/>
  <c r="E38" i="2"/>
  <c r="E41" i="2" s="1"/>
  <c r="A17" i="2" l="1"/>
  <c r="A23" i="2" s="1"/>
  <c r="F29" i="2" l="1"/>
  <c r="F26" i="2"/>
  <c r="A24" i="2" l="1"/>
  <c r="A25" i="2" l="1"/>
  <c r="F30" i="2" l="1"/>
  <c r="F31" i="2" l="1"/>
  <c r="A26" i="2" l="1"/>
  <c r="A27" i="2" s="1"/>
  <c r="A28" i="2" s="1"/>
  <c r="A29" i="2" s="1"/>
  <c r="A30" i="2" s="1"/>
  <c r="A31" i="2" s="1"/>
  <c r="A32" i="2" s="1"/>
  <c r="F41" i="2" l="1"/>
  <c r="F23" i="2"/>
  <c r="A33" i="2" l="1"/>
  <c r="A34" i="2" s="1"/>
  <c r="F42" i="2"/>
  <c r="F27" i="2" l="1"/>
  <c r="F24" i="2"/>
  <c r="F25" i="2" l="1"/>
  <c r="F35" i="2" l="1"/>
  <c r="F43" i="2" s="1"/>
  <c r="E42" i="2"/>
</calcChain>
</file>

<file path=xl/sharedStrings.xml><?xml version="1.0" encoding="utf-8"?>
<sst xmlns="http://schemas.openxmlformats.org/spreadsheetml/2006/main" count="80" uniqueCount="61">
  <si>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</si>
  <si>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</si>
  <si>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</si>
  <si>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</si>
  <si>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</si>
  <si>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</si>
  <si>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</si>
  <si>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</si>
  <si>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</si>
  <si>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</si>
  <si>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</si>
  <si>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</si>
  <si>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</si>
  <si>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</si>
  <si>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</si>
  <si>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</si>
  <si>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</si>
  <si>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</si>
  <si>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</si>
  <si>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</si>
  <si>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</si>
  <si>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</si>
  <si>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</si>
  <si>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</si>
  <si>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</si>
  <si>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INE732Q07AL0</t>
  </si>
  <si>
    <t>INE732Q07AM8</t>
  </si>
  <si>
    <t>CARE D</t>
  </si>
  <si>
    <t>CRISIL AA</t>
  </si>
  <si>
    <t>CARE AAA</t>
  </si>
  <si>
    <t>ICRA AAA</t>
  </si>
  <si>
    <t>NIIF Infrastructure Finance Limted</t>
  </si>
  <si>
    <t>INE246R07418</t>
  </si>
  <si>
    <t>Aggregated Yield %</t>
  </si>
  <si>
    <t>INE752E07JM3</t>
  </si>
  <si>
    <t>INE752E07IW4</t>
  </si>
  <si>
    <t>Power Grid Corporation of india Limited</t>
  </si>
  <si>
    <t>CRISIL AAA</t>
  </si>
  <si>
    <t>IND AA-</t>
  </si>
  <si>
    <t>IN002021Z293</t>
  </si>
  <si>
    <t>Governmnet Securities</t>
  </si>
  <si>
    <t>Fixed Deposit</t>
  </si>
  <si>
    <t>INE206D08220</t>
  </si>
  <si>
    <t>Nuclear Power Corporation of India Limited</t>
  </si>
  <si>
    <t>364 DAY TBILL 13OCT22</t>
  </si>
  <si>
    <t>IN002021Z509</t>
  </si>
  <si>
    <t>IN0020130061</t>
  </si>
  <si>
    <t>8.83% GOI 25NOV2023</t>
  </si>
  <si>
    <t>364 DAY TBILL 02MAR23</t>
  </si>
  <si>
    <t>4.56% GOI 29NOV2023</t>
  </si>
  <si>
    <t>IN0020210210</t>
  </si>
  <si>
    <t>INE848E07450</t>
  </si>
  <si>
    <t>INE848E07468</t>
  </si>
  <si>
    <t>INE848E07385</t>
  </si>
  <si>
    <t>National Hydroelectric Power Corporation Limited</t>
  </si>
  <si>
    <t>IN002022Z085</t>
  </si>
  <si>
    <t>364 DAY TBILL 25May23</t>
  </si>
  <si>
    <t>Portfolio as on July 15, 2022</t>
  </si>
  <si>
    <t>IN002022Y120</t>
  </si>
  <si>
    <t>182 DAY T-BILL 22DEC22</t>
  </si>
  <si>
    <t xml:space="preserve">IIFCL MF INFRASTRUCTURE DEBT FUND SR - II (BSE SCRIP CODE-540456)
IIFCL MF INFRASTRUCTURE DEBT FUND SR - II (BSE SCRIP CODE-540456)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</si>
</sst>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2" x14ac:knownFonts="1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0" fontId="9" fillId="0" borderId="0" xfId="0" applyFont="1"/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6" fontId="0" fillId="0" borderId="0" xfId="0" applyNumberFormat="1" applyFont="1"/>
    <xf numFmtId="43" fontId="0" fillId="0" borderId="0" xfId="1" applyFont="1" applyFill="1"/>
    <xf numFmtId="39" fontId="0" fillId="0" borderId="0" xfId="0" applyNumberFormat="1" applyFont="1"/>
    <xf numFmtId="0" fontId="0" fillId="0" borderId="1" xfId="0" applyBorder="1"/>
    <xf numFmtId="39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9" fillId="0" borderId="1" xfId="0" applyFont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39" fontId="0" fillId="0" borderId="1" xfId="0" applyNumberFormat="1" applyFill="1" applyBorder="1"/>
    <xf numFmtId="166" fontId="0" fillId="0" borderId="1" xfId="0" applyNumberFormat="1" applyFont="1" applyFill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10" fontId="8" fillId="2" borderId="1" xfId="0" applyNumberFormat="1" applyFont="1" applyFill="1" applyBorder="1"/>
    <xf numFmtId="166" fontId="8" fillId="2" borderId="1" xfId="0" applyNumberFormat="1" applyFont="1" applyFill="1" applyBorder="1"/>
    <xf numFmtId="0" fontId="7" fillId="0" borderId="1" xfId="0" applyFont="1" applyFill="1" applyBorder="1"/>
    <xf numFmtId="39" fontId="7" fillId="0" borderId="1" xfId="0" applyNumberFormat="1" applyFont="1" applyFill="1" applyBorder="1"/>
    <xf numFmtId="10" fontId="7" fillId="0" borderId="1" xfId="0" applyNumberFormat="1" applyFont="1" applyFill="1" applyBorder="1"/>
    <xf numFmtId="166" fontId="7" fillId="0" borderId="1" xfId="0" applyNumberFormat="1" applyFont="1" applyFill="1" applyBorder="1"/>
    <xf numFmtId="0" fontId="11" fillId="0" borderId="1" xfId="0" applyFont="1" applyFill="1" applyBorder="1"/>
    <xf numFmtId="10" fontId="7" fillId="3" borderId="1" xfId="2" applyNumberFormat="1" applyFont="1" applyFill="1" applyBorder="1"/>
    <xf numFmtId="43" fontId="0" fillId="0" borderId="1" xfId="1" applyFont="1" applyFill="1" applyBorder="1"/>
    <xf numFmtId="4" fontId="0" fillId="0" borderId="1" xfId="0" applyNumberFormat="1" applyBorder="1"/>
    <xf numFmtId="4" fontId="7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zoomScale="85" zoomScaleNormal="85" workbookViewId="0">
      <selection activeCell="B2" sqref="B2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16" customWidth="1"/>
  </cols>
  <sheetData>
    <row r="1" spans="1:11" ht="18.75" customHeight="1" x14ac:dyDescent="0.2">
      <c r="A1" s="55" t="s">
        <v>60</v>
      </c>
      <c r="B1" s="55"/>
      <c r="C1" s="55"/>
      <c r="D1" s="55"/>
      <c r="E1" s="55"/>
      <c r="F1" s="55"/>
      <c r="G1" s="55"/>
      <c r="H1" s="55"/>
    </row>
    <row r="2" spans="1:11" x14ac:dyDescent="0.2">
      <c r="A2" s="1" t="s">
        <v>0</v>
      </c>
      <c r="B2" s="2" t="s">
        <v>57</v>
      </c>
      <c r="C2" s="2"/>
      <c r="D2" s="3"/>
      <c r="E2" s="4"/>
      <c r="F2" s="5"/>
      <c r="G2" s="27"/>
      <c r="H2" s="41"/>
    </row>
    <row r="3" spans="1:11" ht="15.75" customHeight="1" x14ac:dyDescent="0.2">
      <c r="A3" s="6"/>
      <c r="B3" s="7"/>
      <c r="C3" s="7"/>
      <c r="D3" s="1"/>
      <c r="E3" s="4"/>
      <c r="F3" s="5"/>
      <c r="G3" s="27"/>
      <c r="H3" s="41"/>
    </row>
    <row r="4" spans="1:11" ht="25.5" x14ac:dyDescent="0.2">
      <c r="A4" s="8" t="s">
        <v>13</v>
      </c>
      <c r="B4" s="9" t="s">
        <v>6</v>
      </c>
      <c r="C4" s="9" t="s">
        <v>17</v>
      </c>
      <c r="D4" s="9" t="s">
        <v>15</v>
      </c>
      <c r="E4" s="12" t="s">
        <v>8</v>
      </c>
      <c r="F4" s="10" t="s">
        <v>12</v>
      </c>
      <c r="G4" s="11" t="s">
        <v>2</v>
      </c>
      <c r="H4" s="11" t="s">
        <v>33</v>
      </c>
    </row>
    <row r="5" spans="1:11" ht="12.75" customHeight="1" x14ac:dyDescent="0.2">
      <c r="A5" s="27"/>
      <c r="B5" s="27"/>
      <c r="C5" s="27"/>
      <c r="D5" s="27"/>
      <c r="E5" s="28"/>
      <c r="F5" s="29"/>
      <c r="G5" s="30"/>
      <c r="H5" s="41"/>
    </row>
    <row r="6" spans="1:11" ht="12.75" customHeight="1" x14ac:dyDescent="0.2">
      <c r="A6" s="27"/>
      <c r="B6" s="31" t="s">
        <v>1</v>
      </c>
      <c r="C6" s="27"/>
      <c r="D6" s="27"/>
      <c r="E6" s="28"/>
      <c r="F6" s="29"/>
      <c r="G6" s="30"/>
      <c r="H6" s="41"/>
    </row>
    <row r="7" spans="1:11" s="16" customFormat="1" ht="12.75" customHeight="1" x14ac:dyDescent="0.2">
      <c r="A7" s="41"/>
      <c r="B7" s="31" t="s">
        <v>4</v>
      </c>
      <c r="C7" s="46"/>
      <c r="D7" s="46"/>
      <c r="E7" s="47"/>
      <c r="F7" s="48"/>
      <c r="G7" s="49"/>
      <c r="H7" s="41"/>
    </row>
    <row r="8" spans="1:11" s="16" customFormat="1" ht="12.75" customHeight="1" x14ac:dyDescent="0.2">
      <c r="A8" s="27">
        <v>1</v>
      </c>
      <c r="B8" s="32" t="s">
        <v>48</v>
      </c>
      <c r="C8" s="32" t="s">
        <v>45</v>
      </c>
      <c r="D8" s="50" t="s">
        <v>5</v>
      </c>
      <c r="E8" s="34">
        <v>103.8682494</v>
      </c>
      <c r="F8" s="33">
        <f>+E8/$E$43</f>
        <v>5.5914872026201871E-3</v>
      </c>
      <c r="G8" s="35">
        <v>44987</v>
      </c>
      <c r="H8" s="33">
        <v>5.8799999999999998E-2</v>
      </c>
      <c r="I8" s="17"/>
    </row>
    <row r="9" spans="1:11" s="16" customFormat="1" ht="12.75" customHeight="1" x14ac:dyDescent="0.2">
      <c r="A9" s="27">
        <f>+A8+1</f>
        <v>2</v>
      </c>
      <c r="B9" s="32" t="s">
        <v>59</v>
      </c>
      <c r="C9" s="32" t="s">
        <v>58</v>
      </c>
      <c r="D9" s="50" t="s">
        <v>5</v>
      </c>
      <c r="E9" s="34">
        <v>44.895034000000003</v>
      </c>
      <c r="F9" s="33">
        <f>+E9/$E$43</f>
        <v>2.4168117737834735E-3</v>
      </c>
      <c r="G9" s="35">
        <v>44917</v>
      </c>
      <c r="H9" s="33">
        <v>5.6500000000000002E-2</v>
      </c>
      <c r="I9" s="17"/>
    </row>
    <row r="10" spans="1:11" s="16" customFormat="1" ht="12.75" customHeight="1" x14ac:dyDescent="0.2">
      <c r="A10" s="27">
        <f>+A9+1</f>
        <v>3</v>
      </c>
      <c r="B10" s="32" t="s">
        <v>56</v>
      </c>
      <c r="C10" s="32" t="s">
        <v>55</v>
      </c>
      <c r="D10" s="50" t="s">
        <v>5</v>
      </c>
      <c r="E10" s="34">
        <v>40.118611600000001</v>
      </c>
      <c r="F10" s="33">
        <f>+E10/$E$43</f>
        <v>2.1596850302580514E-3</v>
      </c>
      <c r="G10" s="35">
        <v>45071</v>
      </c>
      <c r="H10" s="33">
        <v>6.0499999999999998E-2</v>
      </c>
      <c r="I10" s="17"/>
    </row>
    <row r="11" spans="1:11" s="16" customFormat="1" ht="12.75" customHeight="1" x14ac:dyDescent="0.2">
      <c r="A11" s="27">
        <f>+A10+1</f>
        <v>4</v>
      </c>
      <c r="B11" s="50" t="s">
        <v>44</v>
      </c>
      <c r="C11" s="50" t="s">
        <v>39</v>
      </c>
      <c r="D11" s="50" t="s">
        <v>5</v>
      </c>
      <c r="E11" s="34">
        <v>40.065291299999998</v>
      </c>
      <c r="F11" s="33">
        <f>+E11/$E$43</f>
        <v>2.1568146653793505E-3</v>
      </c>
      <c r="G11" s="35">
        <v>44847</v>
      </c>
      <c r="H11" s="33">
        <v>5.1999999999999998E-2</v>
      </c>
      <c r="I11" s="17"/>
    </row>
    <row r="12" spans="1:11" s="16" customFormat="1" ht="12.75" customHeight="1" x14ac:dyDescent="0.2">
      <c r="A12" s="27"/>
      <c r="B12" s="50"/>
      <c r="C12" s="50"/>
      <c r="D12" s="50"/>
      <c r="E12" s="34"/>
      <c r="F12" s="33"/>
      <c r="G12" s="35"/>
      <c r="H12" s="33"/>
      <c r="I12" s="21"/>
    </row>
    <row r="13" spans="1:11" s="16" customFormat="1" ht="12.75" customHeight="1" x14ac:dyDescent="0.2">
      <c r="A13" s="41"/>
      <c r="B13" s="36" t="s">
        <v>16</v>
      </c>
      <c r="C13" s="36"/>
      <c r="D13" s="36"/>
      <c r="E13" s="37">
        <f>SUM(E8:E12)</f>
        <v>228.9471863</v>
      </c>
      <c r="F13" s="38">
        <f>SUM(F8:F12)</f>
        <v>1.2324798672041061E-2</v>
      </c>
      <c r="G13" s="39"/>
      <c r="H13" s="39"/>
      <c r="I13"/>
    </row>
    <row r="14" spans="1:11" ht="12.75" customHeight="1" x14ac:dyDescent="0.2">
      <c r="A14" s="27"/>
      <c r="B14" s="27"/>
      <c r="C14" s="27"/>
      <c r="D14" s="27"/>
      <c r="E14" s="28"/>
      <c r="F14" s="29"/>
      <c r="G14" s="30"/>
      <c r="H14" s="41"/>
      <c r="I14"/>
      <c r="K14" s="14"/>
    </row>
    <row r="15" spans="1:11" ht="12.75" customHeight="1" x14ac:dyDescent="0.2">
      <c r="A15" s="27"/>
      <c r="B15" s="31" t="s">
        <v>40</v>
      </c>
      <c r="C15" s="27"/>
      <c r="D15" s="27"/>
      <c r="E15" s="28"/>
      <c r="F15" s="29"/>
      <c r="G15" s="30"/>
      <c r="H15" s="41"/>
      <c r="I15"/>
      <c r="K15" s="14"/>
    </row>
    <row r="16" spans="1:11" ht="12.75" customHeight="1" x14ac:dyDescent="0.2">
      <c r="A16" s="27">
        <f>+A11+1</f>
        <v>5</v>
      </c>
      <c r="B16" s="27" t="s">
        <v>47</v>
      </c>
      <c r="C16" s="27" t="s">
        <v>46</v>
      </c>
      <c r="D16" s="50" t="s">
        <v>5</v>
      </c>
      <c r="E16" s="34">
        <v>882.10403480000002</v>
      </c>
      <c r="F16" s="33">
        <f>+E16/$E$43</f>
        <v>4.7485862623615496E-2</v>
      </c>
      <c r="G16" s="35">
        <v>45255</v>
      </c>
      <c r="H16" s="33">
        <v>6.3618499999999994E-2</v>
      </c>
      <c r="I16"/>
      <c r="K16" s="14"/>
    </row>
    <row r="17" spans="1:11" ht="12.75" customHeight="1" x14ac:dyDescent="0.2">
      <c r="A17" s="27">
        <f>+A16+1</f>
        <v>6</v>
      </c>
      <c r="B17" s="27" t="s">
        <v>49</v>
      </c>
      <c r="C17" s="27" t="s">
        <v>50</v>
      </c>
      <c r="D17" s="50" t="s">
        <v>5</v>
      </c>
      <c r="E17" s="34">
        <v>196.34585440000001</v>
      </c>
      <c r="F17" s="33">
        <f>+E17/$E$43</f>
        <v>1.0569787577118121E-2</v>
      </c>
      <c r="G17" s="35">
        <v>45259</v>
      </c>
      <c r="H17" s="33">
        <v>6.2702999999999995E-2</v>
      </c>
      <c r="I17"/>
      <c r="K17" s="14"/>
    </row>
    <row r="18" spans="1:11" ht="12.75" customHeight="1" x14ac:dyDescent="0.2">
      <c r="A18" s="27"/>
      <c r="B18" s="31"/>
      <c r="C18" s="27"/>
      <c r="D18" s="27"/>
      <c r="E18" s="28"/>
      <c r="F18" s="29"/>
      <c r="G18" s="30"/>
      <c r="H18" s="41"/>
      <c r="I18"/>
      <c r="K18" s="14"/>
    </row>
    <row r="19" spans="1:11" ht="12.75" customHeight="1" x14ac:dyDescent="0.2">
      <c r="A19" s="27"/>
      <c r="B19" s="36" t="s">
        <v>16</v>
      </c>
      <c r="C19" s="36"/>
      <c r="D19" s="36"/>
      <c r="E19" s="37">
        <f>SUM(E16:E18)</f>
        <v>1078.4498892000001</v>
      </c>
      <c r="F19" s="38">
        <f>SUM(F16:F18)</f>
        <v>5.8055650200733618E-2</v>
      </c>
      <c r="G19" s="39"/>
      <c r="H19" s="39"/>
      <c r="I19"/>
      <c r="K19" s="14"/>
    </row>
    <row r="20" spans="1:11" ht="12.75" customHeight="1" x14ac:dyDescent="0.2">
      <c r="A20" s="27"/>
      <c r="B20" s="27"/>
      <c r="C20" s="27"/>
      <c r="D20" s="27"/>
      <c r="E20" s="28"/>
      <c r="F20" s="29"/>
      <c r="G20" s="30"/>
      <c r="H20" s="41"/>
      <c r="I20"/>
      <c r="K20" s="14"/>
    </row>
    <row r="21" spans="1:11" ht="12.75" customHeight="1" x14ac:dyDescent="0.2">
      <c r="A21" s="27"/>
      <c r="B21" s="31" t="s">
        <v>11</v>
      </c>
      <c r="C21" s="27"/>
      <c r="D21" s="27"/>
      <c r="E21" s="28"/>
      <c r="F21" s="29"/>
      <c r="G21" s="30"/>
      <c r="H21" s="41"/>
      <c r="I21"/>
      <c r="K21" s="14"/>
    </row>
    <row r="22" spans="1:11" ht="12.75" customHeight="1" x14ac:dyDescent="0.2">
      <c r="A22" s="27"/>
      <c r="B22" s="31" t="s">
        <v>10</v>
      </c>
      <c r="C22" s="27"/>
      <c r="D22" s="27"/>
      <c r="E22" s="28"/>
      <c r="F22" s="29"/>
      <c r="G22" s="30"/>
      <c r="H22" s="41"/>
      <c r="I22"/>
      <c r="K22" s="14"/>
    </row>
    <row r="23" spans="1:11" ht="12.75" customHeight="1" x14ac:dyDescent="0.2">
      <c r="A23" s="27">
        <f>+A17+1</f>
        <v>7</v>
      </c>
      <c r="B23" s="32" t="s">
        <v>24</v>
      </c>
      <c r="C23" s="32" t="s">
        <v>23</v>
      </c>
      <c r="D23" s="32" t="s">
        <v>28</v>
      </c>
      <c r="E23" s="34">
        <v>5356.0439999999999</v>
      </c>
      <c r="F23" s="33">
        <f t="shared" ref="F23:F34" si="0">+E23/$E$43</f>
        <v>0.28832922144801876</v>
      </c>
      <c r="G23" s="35">
        <v>45142</v>
      </c>
      <c r="H23" s="33">
        <v>9.8400000000000001E-2</v>
      </c>
      <c r="I23" s="21"/>
      <c r="K23" s="14"/>
    </row>
    <row r="24" spans="1:11" ht="12.75" customHeight="1" x14ac:dyDescent="0.2">
      <c r="A24" s="27">
        <f>A23+1</f>
        <v>8</v>
      </c>
      <c r="B24" s="32" t="s">
        <v>31</v>
      </c>
      <c r="C24" s="32" t="s">
        <v>32</v>
      </c>
      <c r="D24" s="32" t="s">
        <v>30</v>
      </c>
      <c r="E24" s="34">
        <v>3535.2485000000001</v>
      </c>
      <c r="F24" s="33">
        <f t="shared" si="0"/>
        <v>0.19031125353531003</v>
      </c>
      <c r="G24" s="35">
        <v>45306</v>
      </c>
      <c r="H24" s="33">
        <v>7.3899999999999993E-2</v>
      </c>
      <c r="I24" s="21"/>
      <c r="K24" s="14"/>
    </row>
    <row r="25" spans="1:11" s="22" customFormat="1" ht="12.75" customHeight="1" x14ac:dyDescent="0.2">
      <c r="A25" s="27">
        <f t="shared" ref="A25:A31" si="1">A24+1</f>
        <v>9</v>
      </c>
      <c r="B25" s="32" t="s">
        <v>19</v>
      </c>
      <c r="C25" s="32" t="s">
        <v>18</v>
      </c>
      <c r="D25" s="32" t="s">
        <v>27</v>
      </c>
      <c r="E25" s="34">
        <v>1433.19</v>
      </c>
      <c r="F25" s="33">
        <f t="shared" si="0"/>
        <v>7.7152196077382107E-2</v>
      </c>
      <c r="G25" s="35">
        <v>44915</v>
      </c>
      <c r="H25" s="33">
        <v>0</v>
      </c>
      <c r="I25" s="21"/>
      <c r="K25" s="23"/>
    </row>
    <row r="26" spans="1:11" ht="12.75" customHeight="1" x14ac:dyDescent="0.2">
      <c r="A26" s="27">
        <f t="shared" si="1"/>
        <v>10</v>
      </c>
      <c r="B26" s="32" t="s">
        <v>36</v>
      </c>
      <c r="C26" s="32" t="s">
        <v>34</v>
      </c>
      <c r="D26" s="32" t="s">
        <v>37</v>
      </c>
      <c r="E26" s="34">
        <v>1076.673</v>
      </c>
      <c r="F26" s="33">
        <f t="shared" si="0"/>
        <v>5.7959995818574805E-2</v>
      </c>
      <c r="G26" s="35">
        <v>46382</v>
      </c>
      <c r="H26" s="33">
        <v>7.1550000000000002E-2</v>
      </c>
      <c r="I26" s="21"/>
      <c r="K26" s="14"/>
    </row>
    <row r="27" spans="1:11" ht="12.75" customHeight="1" x14ac:dyDescent="0.2">
      <c r="A27" s="27">
        <f t="shared" si="1"/>
        <v>11</v>
      </c>
      <c r="B27" s="32" t="s">
        <v>20</v>
      </c>
      <c r="C27" s="32" t="s">
        <v>22</v>
      </c>
      <c r="D27" s="32" t="s">
        <v>38</v>
      </c>
      <c r="E27" s="34">
        <v>1000.393</v>
      </c>
      <c r="F27" s="33">
        <f t="shared" si="0"/>
        <v>5.3853652963278091E-2</v>
      </c>
      <c r="G27" s="35">
        <v>46568</v>
      </c>
      <c r="H27" s="33">
        <v>7.9199999999999993E-2</v>
      </c>
      <c r="I27" s="21"/>
      <c r="K27" s="14"/>
    </row>
    <row r="28" spans="1:11" ht="12.75" customHeight="1" x14ac:dyDescent="0.2">
      <c r="A28" s="27">
        <f t="shared" si="1"/>
        <v>12</v>
      </c>
      <c r="B28" s="32" t="s">
        <v>43</v>
      </c>
      <c r="C28" s="32" t="s">
        <v>42</v>
      </c>
      <c r="D28" s="32" t="s">
        <v>37</v>
      </c>
      <c r="E28" s="34">
        <v>944.53110000000004</v>
      </c>
      <c r="F28" s="33">
        <f t="shared" si="0"/>
        <v>5.0846467410730893E-2</v>
      </c>
      <c r="G28" s="35">
        <v>46354</v>
      </c>
      <c r="H28" s="33">
        <v>7.1849999999999997E-2</v>
      </c>
      <c r="I28" s="21"/>
      <c r="K28" s="14"/>
    </row>
    <row r="29" spans="1:11" ht="12.75" customHeight="1" x14ac:dyDescent="0.2">
      <c r="A29" s="27">
        <f t="shared" si="1"/>
        <v>13</v>
      </c>
      <c r="B29" s="32" t="s">
        <v>36</v>
      </c>
      <c r="C29" s="32" t="s">
        <v>35</v>
      </c>
      <c r="D29" s="32" t="s">
        <v>37</v>
      </c>
      <c r="E29" s="34">
        <v>537.83749999999998</v>
      </c>
      <c r="F29" s="33">
        <f t="shared" si="0"/>
        <v>2.8953135493388175E-2</v>
      </c>
      <c r="G29" s="35">
        <v>46263</v>
      </c>
      <c r="H29" s="33">
        <v>7.1550000000000002E-2</v>
      </c>
      <c r="I29" s="21"/>
      <c r="K29" s="14"/>
    </row>
    <row r="30" spans="1:11" ht="12.75" customHeight="1" x14ac:dyDescent="0.2">
      <c r="A30" s="27">
        <f t="shared" si="1"/>
        <v>14</v>
      </c>
      <c r="B30" s="32" t="s">
        <v>21</v>
      </c>
      <c r="C30" s="32" t="s">
        <v>25</v>
      </c>
      <c r="D30" s="32" t="s">
        <v>29</v>
      </c>
      <c r="E30" s="34">
        <v>483.62688000000003</v>
      </c>
      <c r="F30" s="33">
        <f t="shared" si="0"/>
        <v>2.6034842466143744E-2</v>
      </c>
      <c r="G30" s="35">
        <v>46387</v>
      </c>
      <c r="H30" s="33">
        <v>8.9101E-2</v>
      </c>
      <c r="I30" s="21"/>
      <c r="K30" s="14"/>
    </row>
    <row r="31" spans="1:11" ht="12.75" customHeight="1" x14ac:dyDescent="0.2">
      <c r="A31" s="27">
        <f t="shared" si="1"/>
        <v>15</v>
      </c>
      <c r="B31" s="32" t="s">
        <v>21</v>
      </c>
      <c r="C31" s="32" t="s">
        <v>26</v>
      </c>
      <c r="D31" s="32" t="s">
        <v>29</v>
      </c>
      <c r="E31" s="34">
        <v>483.17232000000001</v>
      </c>
      <c r="F31" s="33">
        <f t="shared" si="0"/>
        <v>2.6010372366401951E-2</v>
      </c>
      <c r="G31" s="35">
        <v>46477</v>
      </c>
      <c r="H31" s="33">
        <v>8.9500999999999997E-2</v>
      </c>
      <c r="I31" s="21"/>
      <c r="K31" s="14"/>
    </row>
    <row r="32" spans="1:11" ht="12.75" customHeight="1" x14ac:dyDescent="0.2">
      <c r="A32" s="27">
        <f>+A31+1</f>
        <v>16</v>
      </c>
      <c r="B32" s="32" t="s">
        <v>54</v>
      </c>
      <c r="C32" s="32" t="s">
        <v>52</v>
      </c>
      <c r="D32" s="32" t="s">
        <v>29</v>
      </c>
      <c r="E32" s="34">
        <v>378.54827999999998</v>
      </c>
      <c r="F32" s="33">
        <f t="shared" si="0"/>
        <v>2.0378199068731812E-2</v>
      </c>
      <c r="G32" s="35">
        <v>46064</v>
      </c>
      <c r="H32" s="33">
        <v>7.0750000000000007E-2</v>
      </c>
      <c r="I32" s="21"/>
      <c r="K32" s="14"/>
    </row>
    <row r="33" spans="1:11" ht="12.75" customHeight="1" x14ac:dyDescent="0.2">
      <c r="A33" s="27">
        <f t="shared" ref="A33:A34" si="2">A32+1</f>
        <v>17</v>
      </c>
      <c r="B33" s="32" t="s">
        <v>54</v>
      </c>
      <c r="C33" s="32" t="s">
        <v>51</v>
      </c>
      <c r="D33" s="32" t="s">
        <v>29</v>
      </c>
      <c r="E33" s="34">
        <v>374.46300000000002</v>
      </c>
      <c r="F33" s="33">
        <f t="shared" si="0"/>
        <v>2.0158278246237234E-2</v>
      </c>
      <c r="G33" s="35">
        <v>45699</v>
      </c>
      <c r="H33" s="33">
        <v>6.989999999999999E-2</v>
      </c>
      <c r="I33" s="21"/>
      <c r="K33" s="14"/>
    </row>
    <row r="34" spans="1:11" ht="12.75" customHeight="1" x14ac:dyDescent="0.2">
      <c r="A34" s="27">
        <f t="shared" si="2"/>
        <v>18</v>
      </c>
      <c r="B34" s="32" t="s">
        <v>54</v>
      </c>
      <c r="C34" s="32" t="s">
        <v>53</v>
      </c>
      <c r="D34" s="32" t="s">
        <v>29</v>
      </c>
      <c r="E34" s="34">
        <v>116.026358</v>
      </c>
      <c r="F34" s="33">
        <f t="shared" si="0"/>
        <v>6.2459885448269475E-3</v>
      </c>
      <c r="G34" s="35">
        <v>46429</v>
      </c>
      <c r="H34" s="33">
        <v>7.1300000000000002E-2</v>
      </c>
      <c r="I34" s="21"/>
      <c r="K34" s="14"/>
    </row>
    <row r="35" spans="1:11" ht="12.75" customHeight="1" x14ac:dyDescent="0.2">
      <c r="A35" s="27"/>
      <c r="B35" s="36" t="s">
        <v>16</v>
      </c>
      <c r="C35" s="36"/>
      <c r="D35" s="36"/>
      <c r="E35" s="37">
        <f>SUM(E23:E34)</f>
        <v>15719.753937999998</v>
      </c>
      <c r="F35" s="51">
        <f>SUM(F23:F34)</f>
        <v>0.84623360343902443</v>
      </c>
      <c r="G35" s="39"/>
      <c r="H35" s="39"/>
      <c r="I35"/>
    </row>
    <row r="36" spans="1:11" ht="12.75" customHeight="1" x14ac:dyDescent="0.2">
      <c r="A36" s="27"/>
      <c r="B36" s="27"/>
      <c r="C36" s="27"/>
      <c r="D36" s="27"/>
      <c r="E36" s="28"/>
      <c r="F36" s="29"/>
      <c r="G36" s="30"/>
      <c r="H36" s="52"/>
      <c r="I36"/>
      <c r="J36" s="26"/>
      <c r="K36" s="24"/>
    </row>
    <row r="37" spans="1:11" ht="12.75" customHeight="1" x14ac:dyDescent="0.2">
      <c r="A37" s="27"/>
      <c r="B37" s="40" t="s">
        <v>41</v>
      </c>
      <c r="C37" s="40"/>
      <c r="D37" s="41" t="s">
        <v>14</v>
      </c>
      <c r="E37" s="34">
        <v>116.63149789999999</v>
      </c>
      <c r="F37" s="33">
        <f t="shared" ref="F37" si="3">+E37/$E$43</f>
        <v>6.2785647365524314E-3</v>
      </c>
      <c r="G37" s="30"/>
      <c r="H37" s="52"/>
      <c r="I37"/>
      <c r="J37" s="26"/>
      <c r="K37" s="24"/>
    </row>
    <row r="38" spans="1:11" ht="12.75" customHeight="1" x14ac:dyDescent="0.2">
      <c r="A38" s="27"/>
      <c r="B38" s="36" t="s">
        <v>16</v>
      </c>
      <c r="C38" s="36"/>
      <c r="D38" s="36"/>
      <c r="E38" s="37">
        <f>SUM(E37)</f>
        <v>116.63149789999999</v>
      </c>
      <c r="F38" s="38">
        <f>SUM(F37)</f>
        <v>6.2785647365524314E-3</v>
      </c>
      <c r="G38" s="39"/>
      <c r="H38" s="39"/>
      <c r="I38"/>
      <c r="J38" s="26"/>
      <c r="K38" s="24"/>
    </row>
    <row r="39" spans="1:11" ht="12.75" customHeight="1" x14ac:dyDescent="0.2">
      <c r="A39" s="27"/>
      <c r="B39" s="27"/>
      <c r="C39" s="27"/>
      <c r="D39" s="27"/>
      <c r="E39" s="28"/>
      <c r="F39" s="29"/>
      <c r="G39" s="30"/>
      <c r="H39" s="52"/>
      <c r="I39"/>
      <c r="J39" s="26"/>
      <c r="K39" s="24"/>
    </row>
    <row r="40" spans="1:11" ht="12.75" customHeight="1" x14ac:dyDescent="0.2">
      <c r="A40" s="27"/>
      <c r="B40" s="31" t="s">
        <v>9</v>
      </c>
      <c r="C40" s="31"/>
      <c r="D40" s="27"/>
      <c r="E40" s="28"/>
      <c r="F40" s="29"/>
      <c r="G40" s="30"/>
      <c r="H40" s="52"/>
      <c r="I40" s="25"/>
    </row>
    <row r="41" spans="1:11" ht="12.75" customHeight="1" x14ac:dyDescent="0.2">
      <c r="A41" s="27"/>
      <c r="B41" s="31" t="s">
        <v>3</v>
      </c>
      <c r="C41" s="31"/>
      <c r="D41" s="27"/>
      <c r="E41" s="53">
        <f>E43-E35-E13-E38-E19</f>
        <v>1432.3575451000024</v>
      </c>
      <c r="F41" s="29">
        <f>+E41/$E$43</f>
        <v>7.710738295164847E-2</v>
      </c>
      <c r="G41" s="30"/>
      <c r="H41" s="52"/>
      <c r="I41" s="21"/>
    </row>
    <row r="42" spans="1:11" ht="12.75" customHeight="1" x14ac:dyDescent="0.2">
      <c r="A42" s="27"/>
      <c r="B42" s="36" t="s">
        <v>16</v>
      </c>
      <c r="C42" s="36"/>
      <c r="D42" s="36"/>
      <c r="E42" s="54">
        <f>SUM(E41)</f>
        <v>1432.3575451000024</v>
      </c>
      <c r="F42" s="38">
        <f>SUM(F41)</f>
        <v>7.710738295164847E-2</v>
      </c>
      <c r="G42" s="39"/>
      <c r="H42" s="39"/>
      <c r="I42" s="25"/>
    </row>
    <row r="43" spans="1:11" ht="12.75" customHeight="1" x14ac:dyDescent="0.2">
      <c r="A43" s="27"/>
      <c r="B43" s="42" t="s">
        <v>7</v>
      </c>
      <c r="C43" s="42"/>
      <c r="D43" s="42"/>
      <c r="E43" s="43">
        <v>18576.1400565</v>
      </c>
      <c r="F43" s="44">
        <f>+F42+F35+F13+F38+F19</f>
        <v>1</v>
      </c>
      <c r="G43" s="45"/>
      <c r="H43" s="45"/>
      <c r="I43" s="17"/>
    </row>
    <row r="44" spans="1:11" ht="12.75" customHeight="1" x14ac:dyDescent="0.2">
      <c r="E44" s="19"/>
      <c r="H44" s="17"/>
      <c r="I44" s="17"/>
    </row>
    <row r="45" spans="1:11" ht="12.75" customHeight="1" x14ac:dyDescent="0.2">
      <c r="E45" s="19"/>
      <c r="F45" s="13"/>
      <c r="H45" s="17"/>
      <c r="I45" s="17"/>
    </row>
    <row r="46" spans="1:11" ht="12.75" customHeight="1" x14ac:dyDescent="0.2">
      <c r="E46" s="19"/>
      <c r="F46" s="14"/>
      <c r="H46" s="17"/>
      <c r="I46" s="17"/>
    </row>
    <row r="47" spans="1:11" ht="12.75" customHeight="1" x14ac:dyDescent="0.2">
      <c r="E47" s="13"/>
      <c r="H47" s="17"/>
      <c r="I47" s="17"/>
    </row>
    <row r="48" spans="1:11" ht="12.75" customHeight="1" x14ac:dyDescent="0.2">
      <c r="B48" s="15"/>
      <c r="C48" s="15"/>
      <c r="E48" s="19"/>
      <c r="H48" s="17"/>
      <c r="I48" s="17"/>
    </row>
    <row r="49" spans="2:9" ht="12.75" customHeight="1" x14ac:dyDescent="0.2">
      <c r="B49" s="15"/>
      <c r="C49" s="15"/>
      <c r="E49" s="19"/>
    </row>
    <row r="50" spans="2:9" ht="12.75" customHeight="1" x14ac:dyDescent="0.2">
      <c r="B50" s="15"/>
      <c r="C50" s="15"/>
      <c r="E50" s="19"/>
    </row>
    <row r="51" spans="2:9" ht="12.75" customHeight="1" x14ac:dyDescent="0.2">
      <c r="B51" s="15"/>
      <c r="C51" s="15"/>
    </row>
    <row r="52" spans="2:9" ht="12.75" customHeight="1" x14ac:dyDescent="0.2">
      <c r="B52" s="15"/>
      <c r="C52" s="15"/>
      <c r="H52" s="21"/>
      <c r="I52" s="21"/>
    </row>
    <row r="53" spans="2:9" ht="12.75" customHeight="1" x14ac:dyDescent="0.2">
      <c r="H53" s="21"/>
      <c r="I53" s="21"/>
    </row>
    <row r="54" spans="2:9" ht="12.75" customHeight="1" x14ac:dyDescent="0.2"/>
    <row r="55" spans="2:9" ht="12.75" customHeight="1" x14ac:dyDescent="0.2"/>
    <row r="56" spans="2:9" ht="12.75" customHeight="1" x14ac:dyDescent="0.2">
      <c r="H56" s="20"/>
      <c r="I56" s="20"/>
    </row>
    <row r="57" spans="2:9" ht="12.75" customHeight="1" x14ac:dyDescent="0.2"/>
    <row r="58" spans="2:9" ht="12.75" customHeight="1" x14ac:dyDescent="0.2"/>
    <row r="59" spans="2:9" ht="12.75" customHeight="1" x14ac:dyDescent="0.2"/>
    <row r="60" spans="2:9" ht="12.75" customHeight="1" x14ac:dyDescent="0.2">
      <c r="H60" s="20"/>
      <c r="I60" s="20"/>
    </row>
    <row r="61" spans="2:9" ht="12.75" customHeight="1" x14ac:dyDescent="0.2">
      <c r="H61" s="18"/>
      <c r="I61" s="18"/>
    </row>
    <row r="62" spans="2:9" ht="12.75" customHeight="1" x14ac:dyDescent="0.2">
      <c r="H62" s="17"/>
      <c r="I62" s="17"/>
    </row>
    <row r="63" spans="2:9" ht="12.75" customHeight="1" x14ac:dyDescent="0.2">
      <c r="H63" s="18"/>
      <c r="I63" s="18"/>
    </row>
    <row r="64" spans="2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</sheetData>
  <sortState ref="A8:N11">
    <sortCondition descending="1" ref="E8:E11"/>
  </sortState>
  <mergeCells count="1">
    <mergeCell ref="A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4F4B374D-FCA7-48A5-AEAE-94185906E7D0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dcterms:created xsi:type="dcterms:W3CDTF">1996-10-14T23:33:28Z</dcterms:created>
  <dcterms:modified xsi:type="dcterms:W3CDTF">2022-07-21T05:26:46Z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