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MCL system\Downloads\"/>
    </mc:Choice>
  </mc:AlternateContent>
  <xr:revisionPtr revIDLastSave="0" documentId="8_{8ABE0BBC-93E5-4616-BB1F-EB202564F739}" xr6:coauthVersionLast="47" xr6:coauthVersionMax="47" xr10:uidLastSave="{00000000-0000-0000-0000-000000000000}"/>
  <bookViews>
    <workbookView xWindow="-120" yWindow="-120" windowWidth="29040" windowHeight="15720" xr2:uid="{4D9FC2D5-E595-4FD7-8278-0632AAEBD2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F43" i="1"/>
  <c r="F44" i="1" s="1"/>
  <c r="E41" i="1"/>
  <c r="F39" i="1"/>
  <c r="F38" i="1"/>
  <c r="F37" i="1"/>
  <c r="F36" i="1"/>
  <c r="F35" i="1"/>
  <c r="F34" i="1"/>
  <c r="F41" i="1" s="1"/>
  <c r="E30" i="1"/>
  <c r="F28" i="1"/>
  <c r="F27" i="1"/>
  <c r="F26" i="1"/>
  <c r="F30" i="1" s="1"/>
  <c r="F25" i="1"/>
  <c r="E22" i="1"/>
  <c r="E47" i="1" s="1"/>
  <c r="F20" i="1"/>
  <c r="F19" i="1"/>
  <c r="F18" i="1"/>
  <c r="F17" i="1"/>
  <c r="F16" i="1"/>
  <c r="F15" i="1"/>
  <c r="F14" i="1"/>
  <c r="F13" i="1"/>
  <c r="F12" i="1"/>
  <c r="F22" i="1" s="1"/>
  <c r="F11" i="1"/>
  <c r="F10" i="1"/>
  <c r="F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5" i="1" s="1"/>
  <c r="A26" i="1" s="1"/>
  <c r="A27" i="1" s="1"/>
  <c r="A28" i="1" s="1"/>
  <c r="A34" i="1" s="1"/>
  <c r="A35" i="1" s="1"/>
  <c r="A36" i="1" s="1"/>
  <c r="A37" i="1" s="1"/>
  <c r="A38" i="1" s="1"/>
  <c r="A39" i="1" s="1"/>
  <c r="E48" i="1" l="1"/>
  <c r="F47" i="1"/>
  <c r="F48" i="1" s="1"/>
  <c r="F49" i="1" s="1"/>
</calcChain>
</file>

<file path=xl/sharedStrings.xml><?xml version="1.0" encoding="utf-8"?>
<sst xmlns="http://schemas.openxmlformats.org/spreadsheetml/2006/main" count="92" uniqueCount="68">
  <si>
    <t>IIFCL MF INFRASTRUCTURE DEBT FUND SR - I (BSE SCRIP CODE-537488)</t>
  </si>
  <si>
    <t xml:space="preserve">  </t>
  </si>
  <si>
    <t>Portfolio as on September 15, 2022</t>
  </si>
  <si>
    <t>Sr. No.</t>
  </si>
  <si>
    <t>Name of Instrument</t>
  </si>
  <si>
    <t>ISIN</t>
  </si>
  <si>
    <t>Rating / Industry</t>
  </si>
  <si>
    <t>Market value (Rs. In lakhs)</t>
  </si>
  <si>
    <t>% to Net Assets</t>
  </si>
  <si>
    <t>Maturity Date</t>
  </si>
  <si>
    <t>Aggregated Yield %</t>
  </si>
  <si>
    <t>MONEY MARKET INSTRUMENT</t>
  </si>
  <si>
    <t>Treasury Bill</t>
  </si>
  <si>
    <t>364 DAYS T-BILL 02MAR23</t>
  </si>
  <si>
    <t>IN002021Z509</t>
  </si>
  <si>
    <t>SOV</t>
  </si>
  <si>
    <t>182 DAYS T-BILL 02MAR23</t>
  </si>
  <si>
    <t>IN002022Y229</t>
  </si>
  <si>
    <t>364 DAY TBILL 14SEP23</t>
  </si>
  <si>
    <t>IN002022Z242</t>
  </si>
  <si>
    <t>364 DAYS T-BILL 16FEB23</t>
  </si>
  <si>
    <t>IN002021Z483</t>
  </si>
  <si>
    <t>91 DAYS T-BILL 03NOV2022</t>
  </si>
  <si>
    <t>IN002022X189</t>
  </si>
  <si>
    <t>364 DAY TBILL 15JUN23</t>
  </si>
  <si>
    <t>IN002022Z119</t>
  </si>
  <si>
    <t>182 DAYS T-BILL 22DEC22</t>
  </si>
  <si>
    <t>IN002022Y120</t>
  </si>
  <si>
    <t>364 DAY TBILL 25MAY23</t>
  </si>
  <si>
    <t>IN002022Z085</t>
  </si>
  <si>
    <t>182 DAYS T-BILL 10NOV22</t>
  </si>
  <si>
    <t>IN002022Y062</t>
  </si>
  <si>
    <t>182 DAYS T-BILL 15DEC22</t>
  </si>
  <si>
    <t>IN002022Y112</t>
  </si>
  <si>
    <t>364 DAY TBILL 10NOV22</t>
  </si>
  <si>
    <t>IN002021Z335</t>
  </si>
  <si>
    <t>364 DAY TBILL 13OCT22</t>
  </si>
  <si>
    <t>IN002021Z293</t>
  </si>
  <si>
    <t>Total</t>
  </si>
  <si>
    <t>Governmnet Securities</t>
  </si>
  <si>
    <t>8.83% GOI 25NOV2023</t>
  </si>
  <si>
    <t>IN0020130061</t>
  </si>
  <si>
    <t>4.56% GOI 29NOV2023</t>
  </si>
  <si>
    <t>IN0020210210</t>
  </si>
  <si>
    <t>3.96% GOI 09NOV2022</t>
  </si>
  <si>
    <t>IN0020200260</t>
  </si>
  <si>
    <t>4.48% GOI 02NOV2023</t>
  </si>
  <si>
    <t>IN0020200211</t>
  </si>
  <si>
    <t>BONDS &amp; NCDs</t>
  </si>
  <si>
    <t>Listed / awaiting listing on the stock exchanges</t>
  </si>
  <si>
    <t>NIIF Infrastructure Finance Limted</t>
  </si>
  <si>
    <t>INE246R07418</t>
  </si>
  <si>
    <t>ICRA AAA</t>
  </si>
  <si>
    <t>Power Finance Corporation Limited</t>
  </si>
  <si>
    <t>INE134E08LB1</t>
  </si>
  <si>
    <t>Green Infra Wind Energy Limited</t>
  </si>
  <si>
    <t>INE477K07018</t>
  </si>
  <si>
    <t>CRISIL AA +</t>
  </si>
  <si>
    <t>GMR Warora Energy Limited</t>
  </si>
  <si>
    <t>INE124L07048</t>
  </si>
  <si>
    <t>ICRA D</t>
  </si>
  <si>
    <t>INE124L07055</t>
  </si>
  <si>
    <t>INE124L07063</t>
  </si>
  <si>
    <t>Fixed Deposit</t>
  </si>
  <si>
    <t>Unrated</t>
  </si>
  <si>
    <t>Cash &amp; Cash Equivalents</t>
  </si>
  <si>
    <t>Net Receivable/Payable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</si>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</sst>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sz val="14"/>
      <color indexed="6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0" fontId="6" fillId="0" borderId="1" xfId="2" applyNumberFormat="1" applyFont="1" applyFill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2" fillId="2" borderId="1" xfId="0" applyFont="1" applyFill="1" applyBorder="1" applyAlignment="1">
      <alignment horizontal="center" vertical="top" wrapText="1"/>
    </xf>
    <xf numFmtId="165" fontId="2" fillId="2" borderId="1" xfId="1" applyNumberFormat="1" applyFont="1" applyFill="1" applyBorder="1" applyAlignment="1">
      <alignment horizontal="center" vertical="top" wrapText="1"/>
    </xf>
    <xf numFmtId="39" fontId="2" fillId="2" borderId="1" xfId="1" applyNumberFormat="1" applyFont="1" applyFill="1" applyBorder="1" applyAlignment="1">
      <alignment horizontal="center" vertical="top" wrapText="1"/>
    </xf>
    <xf numFmtId="10" fontId="2" fillId="2" borderId="1" xfId="2" applyNumberFormat="1" applyFont="1" applyFill="1" applyBorder="1" applyAlignment="1">
      <alignment horizontal="center" vertical="top" wrapText="1"/>
    </xf>
    <xf numFmtId="166" fontId="2" fillId="2" borderId="1" xfId="1" applyNumberFormat="1" applyFont="1" applyFill="1" applyBorder="1" applyAlignment="1">
      <alignment horizontal="center" vertical="top" wrapText="1"/>
    </xf>
    <xf numFmtId="39" fontId="6" fillId="0" borderId="1" xfId="0" applyNumberFormat="1" applyFont="1" applyBorder="1"/>
    <xf numFmtId="10" fontId="6" fillId="0" borderId="1" xfId="0" applyNumberFormat="1" applyFont="1" applyBorder="1"/>
    <xf numFmtId="166" fontId="6" fillId="0" borderId="1" xfId="0" applyNumberFormat="1" applyFont="1" applyBorder="1"/>
    <xf numFmtId="0" fontId="4" fillId="0" borderId="1" xfId="0" applyFont="1" applyBorder="1"/>
    <xf numFmtId="0" fontId="7" fillId="3" borderId="1" xfId="0" applyFont="1" applyFill="1" applyBorder="1"/>
    <xf numFmtId="39" fontId="7" fillId="3" borderId="1" xfId="0" applyNumberFormat="1" applyFont="1" applyFill="1" applyBorder="1"/>
    <xf numFmtId="10" fontId="7" fillId="3" borderId="1" xfId="0" applyNumberFormat="1" applyFont="1" applyFill="1" applyBorder="1"/>
    <xf numFmtId="166" fontId="7" fillId="3" borderId="1" xfId="0" applyNumberFormat="1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10" fontId="2" fillId="2" borderId="1" xfId="0" applyNumberFormat="1" applyFont="1" applyFill="1" applyBorder="1"/>
    <xf numFmtId="166" fontId="2" fillId="2" borderId="1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71255-D253-401B-B1F3-AB84E827729F}">
  <dimension ref="A1:H49"/>
  <sheetViews>
    <sheetView tabSelected="1" workbookViewId="0">
      <selection sqref="A1:H49"/>
    </sheetView>
  </sheetViews>
  <sheetFormatPr defaultRowHeight="15" x14ac:dyDescent="0.25"/>
  <cols>
    <col min="2" max="2" width="57.42578125" bestFit="1" customWidth="1"/>
    <col min="3" max="3" width="18.42578125" bestFit="1" customWidth="1"/>
    <col min="4" max="4" width="16.7109375" bestFit="1" customWidth="1"/>
    <col min="5" max="5" width="13.7109375" bestFit="1" customWidth="1"/>
    <col min="6" max="6" width="11.7109375" bestFit="1" customWidth="1"/>
    <col min="7" max="7" width="15.5703125" bestFit="1" customWidth="1"/>
  </cols>
  <sheetData>
    <row r="1" spans="1:8" ht="18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8.75" x14ac:dyDescent="0.3">
      <c r="A2" s="2" t="s">
        <v>1</v>
      </c>
      <c r="B2" s="3" t="s">
        <v>2</v>
      </c>
      <c r="C2" s="3"/>
      <c r="D2" s="4"/>
      <c r="E2" s="5"/>
      <c r="F2" s="6"/>
      <c r="G2" s="7"/>
      <c r="H2" s="7"/>
    </row>
    <row r="3" spans="1:8" ht="18.75" x14ac:dyDescent="0.3">
      <c r="A3" s="8"/>
      <c r="B3" s="9"/>
      <c r="C3" s="9"/>
      <c r="D3" s="2"/>
      <c r="E3" s="5"/>
      <c r="F3" s="6"/>
      <c r="G3" s="7"/>
      <c r="H3" s="7"/>
    </row>
    <row r="4" spans="1:8" ht="93.75" x14ac:dyDescent="0.25">
      <c r="A4" s="10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3" t="s">
        <v>8</v>
      </c>
      <c r="G4" s="14" t="s">
        <v>9</v>
      </c>
      <c r="H4" s="14" t="s">
        <v>10</v>
      </c>
    </row>
    <row r="5" spans="1:8" ht="18.75" x14ac:dyDescent="0.3">
      <c r="A5" s="7"/>
      <c r="B5" s="7"/>
      <c r="C5" s="7"/>
      <c r="D5" s="7"/>
      <c r="E5" s="15"/>
      <c r="F5" s="16"/>
      <c r="G5" s="17"/>
      <c r="H5" s="17"/>
    </row>
    <row r="6" spans="1:8" ht="18.75" x14ac:dyDescent="0.3">
      <c r="A6" s="7"/>
      <c r="B6" s="7"/>
      <c r="C6" s="7"/>
      <c r="D6" s="7"/>
      <c r="E6" s="15"/>
      <c r="F6" s="16"/>
      <c r="G6" s="17"/>
      <c r="H6" s="17"/>
    </row>
    <row r="7" spans="1:8" ht="18.75" x14ac:dyDescent="0.3">
      <c r="A7" s="7"/>
      <c r="B7" s="18" t="s">
        <v>11</v>
      </c>
      <c r="C7" s="18"/>
      <c r="D7" s="7"/>
      <c r="E7" s="15"/>
      <c r="F7" s="16"/>
      <c r="G7" s="17"/>
      <c r="H7" s="17"/>
    </row>
    <row r="8" spans="1:8" ht="18.75" x14ac:dyDescent="0.3">
      <c r="A8" s="7"/>
      <c r="B8" s="18" t="s">
        <v>12</v>
      </c>
      <c r="C8" s="18"/>
      <c r="D8" s="7"/>
      <c r="E8" s="15"/>
      <c r="F8" s="16"/>
      <c r="G8" s="17"/>
      <c r="H8" s="17"/>
    </row>
    <row r="9" spans="1:8" ht="18.75" x14ac:dyDescent="0.3">
      <c r="A9" s="7">
        <f>+A8+1</f>
        <v>1</v>
      </c>
      <c r="B9" s="7" t="s">
        <v>13</v>
      </c>
      <c r="C9" s="7" t="s">
        <v>14</v>
      </c>
      <c r="D9" s="16" t="s">
        <v>15</v>
      </c>
      <c r="E9" s="15">
        <v>5540.2907974</v>
      </c>
      <c r="F9" s="16">
        <f t="shared" ref="F9:F20" si="0">+E9/$E$49</f>
        <v>0.12452061285799516</v>
      </c>
      <c r="G9" s="17">
        <v>44987</v>
      </c>
      <c r="H9" s="16">
        <v>6.1719999999999997E-2</v>
      </c>
    </row>
    <row r="10" spans="1:8" ht="18.75" x14ac:dyDescent="0.3">
      <c r="A10" s="7">
        <f>+A9+1</f>
        <v>2</v>
      </c>
      <c r="B10" s="7" t="s">
        <v>16</v>
      </c>
      <c r="C10" s="7" t="s">
        <v>17</v>
      </c>
      <c r="D10" s="16" t="s">
        <v>15</v>
      </c>
      <c r="E10" s="15">
        <v>3606.1671960000003</v>
      </c>
      <c r="F10" s="16">
        <f t="shared" si="0"/>
        <v>8.1050285216986942E-2</v>
      </c>
      <c r="G10" s="17">
        <v>44987</v>
      </c>
      <c r="H10" s="16">
        <v>6.1719999999999997E-2</v>
      </c>
    </row>
    <row r="11" spans="1:8" ht="18.75" x14ac:dyDescent="0.3">
      <c r="A11" s="7">
        <f t="shared" ref="A11:A15" si="1">+A10+1</f>
        <v>3</v>
      </c>
      <c r="B11" s="7" t="s">
        <v>18</v>
      </c>
      <c r="C11" s="7" t="s">
        <v>19</v>
      </c>
      <c r="D11" s="16" t="s">
        <v>15</v>
      </c>
      <c r="E11" s="15">
        <v>1024.62834</v>
      </c>
      <c r="F11" s="16">
        <f t="shared" si="0"/>
        <v>2.3028998569595956E-2</v>
      </c>
      <c r="G11" s="17">
        <v>45183</v>
      </c>
      <c r="H11" s="16">
        <v>6.4152000000000001E-2</v>
      </c>
    </row>
    <row r="12" spans="1:8" ht="18.75" x14ac:dyDescent="0.3">
      <c r="A12" s="7">
        <f t="shared" si="1"/>
        <v>4</v>
      </c>
      <c r="B12" s="7" t="s">
        <v>20</v>
      </c>
      <c r="C12" s="7" t="s">
        <v>21</v>
      </c>
      <c r="D12" s="16" t="s">
        <v>15</v>
      </c>
      <c r="E12" s="15">
        <v>994.56935999999996</v>
      </c>
      <c r="F12" s="16">
        <f t="shared" si="0"/>
        <v>2.2353409011509447E-2</v>
      </c>
      <c r="G12" s="17">
        <v>44973</v>
      </c>
      <c r="H12" s="16">
        <v>6.0999999999999999E-2</v>
      </c>
    </row>
    <row r="13" spans="1:8" ht="18.75" x14ac:dyDescent="0.3">
      <c r="A13" s="7">
        <f t="shared" si="1"/>
        <v>5</v>
      </c>
      <c r="B13" s="7" t="s">
        <v>22</v>
      </c>
      <c r="C13" s="7" t="s">
        <v>23</v>
      </c>
      <c r="D13" s="16" t="s">
        <v>15</v>
      </c>
      <c r="E13" s="15">
        <v>863.60289</v>
      </c>
      <c r="F13" s="16">
        <f t="shared" si="0"/>
        <v>1.9409876676365338E-2</v>
      </c>
      <c r="G13" s="17">
        <v>44868</v>
      </c>
      <c r="H13" s="16">
        <v>5.6330000000000005E-2</v>
      </c>
    </row>
    <row r="14" spans="1:8" ht="18.75" x14ac:dyDescent="0.3">
      <c r="A14" s="7">
        <f t="shared" si="1"/>
        <v>6</v>
      </c>
      <c r="B14" s="7" t="s">
        <v>24</v>
      </c>
      <c r="C14" s="7" t="s">
        <v>25</v>
      </c>
      <c r="D14" s="16" t="s">
        <v>15</v>
      </c>
      <c r="E14" s="15">
        <v>485.33477399999998</v>
      </c>
      <c r="F14" s="16">
        <f t="shared" si="0"/>
        <v>1.0908124809646761E-2</v>
      </c>
      <c r="G14" s="17">
        <v>45092</v>
      </c>
      <c r="H14" s="16">
        <v>6.4049999999999996E-2</v>
      </c>
    </row>
    <row r="15" spans="1:8" ht="18.75" x14ac:dyDescent="0.3">
      <c r="A15" s="7">
        <f t="shared" si="1"/>
        <v>7</v>
      </c>
      <c r="B15" s="7" t="s">
        <v>26</v>
      </c>
      <c r="C15" s="7" t="s">
        <v>27</v>
      </c>
      <c r="D15" s="16" t="s">
        <v>15</v>
      </c>
      <c r="E15" s="15">
        <v>409.69593600000002</v>
      </c>
      <c r="F15" s="16">
        <f t="shared" si="0"/>
        <v>9.208106740550703E-3</v>
      </c>
      <c r="G15" s="17">
        <v>44917</v>
      </c>
      <c r="H15" s="16">
        <v>5.79E-2</v>
      </c>
    </row>
    <row r="16" spans="1:8" ht="18.75" x14ac:dyDescent="0.3">
      <c r="A16" s="7">
        <f>+A15+1</f>
        <v>8</v>
      </c>
      <c r="B16" s="7" t="s">
        <v>28</v>
      </c>
      <c r="C16" s="7" t="s">
        <v>29</v>
      </c>
      <c r="D16" s="16" t="s">
        <v>15</v>
      </c>
      <c r="E16" s="15">
        <v>162.93020999999999</v>
      </c>
      <c r="F16" s="16">
        <f t="shared" si="0"/>
        <v>3.6619322602710449E-3</v>
      </c>
      <c r="G16" s="17">
        <v>45071</v>
      </c>
      <c r="H16" s="16">
        <v>6.3099999999999989E-2</v>
      </c>
    </row>
    <row r="17" spans="1:8" ht="18.75" x14ac:dyDescent="0.3">
      <c r="A17" s="7">
        <f t="shared" ref="A17:A20" si="2">+A16+1</f>
        <v>9</v>
      </c>
      <c r="B17" s="7" t="s">
        <v>30</v>
      </c>
      <c r="C17" s="7" t="s">
        <v>31</v>
      </c>
      <c r="D17" s="16" t="s">
        <v>15</v>
      </c>
      <c r="E17" s="15">
        <v>116.9071641</v>
      </c>
      <c r="F17" s="16">
        <f t="shared" si="0"/>
        <v>2.6275428950505312E-3</v>
      </c>
      <c r="G17" s="17">
        <v>44875</v>
      </c>
      <c r="H17" s="16">
        <v>5.636E-2</v>
      </c>
    </row>
    <row r="18" spans="1:8" ht="18.75" x14ac:dyDescent="0.3">
      <c r="A18" s="7">
        <f t="shared" si="2"/>
        <v>10</v>
      </c>
      <c r="B18" s="7" t="s">
        <v>32</v>
      </c>
      <c r="C18" s="7" t="s">
        <v>33</v>
      </c>
      <c r="D18" s="16" t="s">
        <v>15</v>
      </c>
      <c r="E18" s="15">
        <v>85.787915999999996</v>
      </c>
      <c r="F18" s="16">
        <f t="shared" si="0"/>
        <v>1.9281233182098184E-3</v>
      </c>
      <c r="G18" s="17">
        <v>44910</v>
      </c>
      <c r="H18" s="16">
        <v>5.7299999999999997E-2</v>
      </c>
    </row>
    <row r="19" spans="1:8" ht="18.75" x14ac:dyDescent="0.3">
      <c r="A19" s="7">
        <f t="shared" si="2"/>
        <v>11</v>
      </c>
      <c r="B19" s="7" t="s">
        <v>34</v>
      </c>
      <c r="C19" s="7" t="s">
        <v>35</v>
      </c>
      <c r="D19" s="16" t="s">
        <v>15</v>
      </c>
      <c r="E19" s="15">
        <v>27.764212000000001</v>
      </c>
      <c r="F19" s="16">
        <f t="shared" si="0"/>
        <v>6.2401357982540175E-4</v>
      </c>
      <c r="G19" s="17">
        <v>44875</v>
      </c>
      <c r="H19" s="16">
        <v>5.636E-2</v>
      </c>
    </row>
    <row r="20" spans="1:8" ht="18.75" x14ac:dyDescent="0.3">
      <c r="A20" s="7">
        <f t="shared" si="2"/>
        <v>12</v>
      </c>
      <c r="B20" s="7" t="s">
        <v>36</v>
      </c>
      <c r="C20" s="7" t="s">
        <v>37</v>
      </c>
      <c r="D20" s="16" t="s">
        <v>15</v>
      </c>
      <c r="E20" s="15">
        <v>6.8992882999999994</v>
      </c>
      <c r="F20" s="16">
        <f t="shared" si="0"/>
        <v>1.5506471389609437E-4</v>
      </c>
      <c r="G20" s="17">
        <v>44847</v>
      </c>
      <c r="H20" s="16">
        <v>5.3693499999999998E-2</v>
      </c>
    </row>
    <row r="21" spans="1:8" ht="18.75" x14ac:dyDescent="0.3">
      <c r="A21" s="7"/>
      <c r="B21" s="7"/>
      <c r="C21" s="7"/>
      <c r="D21" s="16"/>
      <c r="E21" s="15"/>
      <c r="F21" s="16"/>
      <c r="G21" s="17"/>
      <c r="H21" s="16"/>
    </row>
    <row r="22" spans="1:8" ht="18.75" x14ac:dyDescent="0.3">
      <c r="A22" s="7"/>
      <c r="B22" s="19" t="s">
        <v>38</v>
      </c>
      <c r="C22" s="19"/>
      <c r="D22" s="19"/>
      <c r="E22" s="20">
        <f>SUM(E9:E21)</f>
        <v>13324.578083799997</v>
      </c>
      <c r="F22" s="21">
        <f>SUM(F9:F21)</f>
        <v>0.29947609064990316</v>
      </c>
      <c r="G22" s="22"/>
      <c r="H22" s="22"/>
    </row>
    <row r="23" spans="1:8" ht="18.75" x14ac:dyDescent="0.3">
      <c r="A23" s="7"/>
      <c r="B23" s="7"/>
      <c r="C23" s="7"/>
      <c r="D23" s="7"/>
      <c r="E23" s="15"/>
      <c r="F23" s="16"/>
      <c r="G23" s="17"/>
      <c r="H23" s="17"/>
    </row>
    <row r="24" spans="1:8" ht="18.75" x14ac:dyDescent="0.3">
      <c r="A24" s="7"/>
      <c r="B24" s="18" t="s">
        <v>39</v>
      </c>
      <c r="C24" s="7"/>
      <c r="D24" s="7"/>
      <c r="E24" s="15"/>
      <c r="F24" s="16"/>
      <c r="G24" s="17"/>
      <c r="H24" s="17"/>
    </row>
    <row r="25" spans="1:8" ht="18.75" x14ac:dyDescent="0.3">
      <c r="A25" s="7">
        <f>+A20+1</f>
        <v>13</v>
      </c>
      <c r="B25" s="7" t="s">
        <v>40</v>
      </c>
      <c r="C25" s="7" t="s">
        <v>41</v>
      </c>
      <c r="D25" s="16" t="s">
        <v>15</v>
      </c>
      <c r="E25" s="15">
        <v>3733.7376380000001</v>
      </c>
      <c r="F25" s="16">
        <f>+E25/$E$49</f>
        <v>8.3917490243094958E-2</v>
      </c>
      <c r="G25" s="17">
        <v>45255</v>
      </c>
      <c r="H25" s="16">
        <v>6.6518999999999995E-2</v>
      </c>
    </row>
    <row r="26" spans="1:8" ht="18.75" x14ac:dyDescent="0.3">
      <c r="A26" s="7">
        <f>+A25+1</f>
        <v>14</v>
      </c>
      <c r="B26" s="7" t="s">
        <v>42</v>
      </c>
      <c r="C26" s="7" t="s">
        <v>43</v>
      </c>
      <c r="D26" s="16" t="s">
        <v>15</v>
      </c>
      <c r="E26" s="15">
        <v>1007.1701476000001</v>
      </c>
      <c r="F26" s="16">
        <f>+E26/$E$49</f>
        <v>2.2636617574349104E-2</v>
      </c>
      <c r="G26" s="17">
        <v>45259</v>
      </c>
      <c r="H26" s="16">
        <v>6.3794000000000003E-2</v>
      </c>
    </row>
    <row r="27" spans="1:8" ht="18.75" x14ac:dyDescent="0.3">
      <c r="A27" s="7">
        <f>+A26+1</f>
        <v>15</v>
      </c>
      <c r="B27" s="7" t="s">
        <v>44</v>
      </c>
      <c r="C27" s="7" t="s">
        <v>45</v>
      </c>
      <c r="D27" s="16" t="s">
        <v>15</v>
      </c>
      <c r="E27" s="15">
        <v>239.36184</v>
      </c>
      <c r="F27" s="16">
        <f>+E27/$E$49</f>
        <v>5.3797686983514982E-3</v>
      </c>
      <c r="G27" s="17">
        <v>44874</v>
      </c>
      <c r="H27" s="16">
        <v>5.67415E-2</v>
      </c>
    </row>
    <row r="28" spans="1:8" ht="18.75" x14ac:dyDescent="0.3">
      <c r="A28" s="7">
        <f>+A27+1</f>
        <v>16</v>
      </c>
      <c r="B28" s="7" t="s">
        <v>46</v>
      </c>
      <c r="C28" s="7" t="s">
        <v>47</v>
      </c>
      <c r="D28" s="16" t="s">
        <v>15</v>
      </c>
      <c r="E28" s="15">
        <v>57.787550000000003</v>
      </c>
      <c r="F28" s="16">
        <f>+E28/$E$49</f>
        <v>1.2988020673822616E-3</v>
      </c>
      <c r="G28" s="17">
        <v>45232</v>
      </c>
      <c r="H28" s="16">
        <v>6.3912999999999998E-2</v>
      </c>
    </row>
    <row r="29" spans="1:8" ht="18.75" x14ac:dyDescent="0.3">
      <c r="A29" s="7"/>
      <c r="B29" s="7"/>
      <c r="C29" s="7"/>
      <c r="D29" s="16"/>
      <c r="E29" s="15"/>
      <c r="F29" s="16"/>
      <c r="G29" s="17"/>
      <c r="H29" s="16"/>
    </row>
    <row r="30" spans="1:8" ht="18.75" x14ac:dyDescent="0.3">
      <c r="A30" s="7"/>
      <c r="B30" s="19" t="s">
        <v>38</v>
      </c>
      <c r="C30" s="19"/>
      <c r="D30" s="19"/>
      <c r="E30" s="20">
        <f>SUM(E25:E29)</f>
        <v>5038.0571755999999</v>
      </c>
      <c r="F30" s="21">
        <f>SUM(F25:F29)</f>
        <v>0.11323267858317783</v>
      </c>
      <c r="G30" s="22"/>
      <c r="H30" s="22"/>
    </row>
    <row r="31" spans="1:8" ht="18.75" x14ac:dyDescent="0.3">
      <c r="A31" s="7"/>
      <c r="B31" s="7"/>
      <c r="C31" s="7"/>
      <c r="D31" s="7"/>
      <c r="E31" s="15"/>
      <c r="F31" s="16"/>
      <c r="G31" s="17"/>
      <c r="H31" s="17"/>
    </row>
    <row r="32" spans="1:8" ht="18.75" x14ac:dyDescent="0.3">
      <c r="A32" s="7"/>
      <c r="B32" s="18" t="s">
        <v>48</v>
      </c>
      <c r="C32" s="18"/>
      <c r="D32" s="7"/>
      <c r="E32" s="15"/>
      <c r="F32" s="16"/>
      <c r="G32" s="17"/>
      <c r="H32" s="17"/>
    </row>
    <row r="33" spans="1:8" ht="18.75" x14ac:dyDescent="0.3">
      <c r="A33" s="7"/>
      <c r="B33" s="18" t="s">
        <v>49</v>
      </c>
      <c r="C33" s="18"/>
      <c r="D33" s="7"/>
      <c r="E33" s="15"/>
      <c r="F33" s="16"/>
      <c r="G33" s="17"/>
      <c r="H33" s="17"/>
    </row>
    <row r="34" spans="1:8" ht="18.75" x14ac:dyDescent="0.3">
      <c r="A34" s="7">
        <f>+A28+1</f>
        <v>17</v>
      </c>
      <c r="B34" s="7" t="s">
        <v>50</v>
      </c>
      <c r="C34" s="7" t="s">
        <v>51</v>
      </c>
      <c r="D34" s="7" t="s">
        <v>52</v>
      </c>
      <c r="E34" s="15">
        <v>11593.6675</v>
      </c>
      <c r="F34" s="16">
        <f t="shared" ref="F34:F39" si="3">+E34/$E$49</f>
        <v>0.2605730701083977</v>
      </c>
      <c r="G34" s="17">
        <v>45306</v>
      </c>
      <c r="H34" s="16">
        <v>7.4507500000000004E-2</v>
      </c>
    </row>
    <row r="35" spans="1:8" ht="18.75" x14ac:dyDescent="0.3">
      <c r="A35" s="7">
        <f>A34+1</f>
        <v>18</v>
      </c>
      <c r="B35" s="7" t="s">
        <v>53</v>
      </c>
      <c r="C35" s="7" t="s">
        <v>54</v>
      </c>
      <c r="D35" s="7" t="s">
        <v>52</v>
      </c>
      <c r="E35" s="15">
        <v>7403.7974999999997</v>
      </c>
      <c r="F35" s="16">
        <f t="shared" si="3"/>
        <v>0.16640379284949128</v>
      </c>
      <c r="G35" s="17">
        <v>45157</v>
      </c>
      <c r="H35" s="16">
        <v>6.9200000000000012E-2</v>
      </c>
    </row>
    <row r="36" spans="1:8" ht="18.75" x14ac:dyDescent="0.3">
      <c r="A36" s="7">
        <f>+A35+1</f>
        <v>19</v>
      </c>
      <c r="B36" s="7" t="s">
        <v>55</v>
      </c>
      <c r="C36" s="7" t="s">
        <v>56</v>
      </c>
      <c r="D36" s="7" t="s">
        <v>57</v>
      </c>
      <c r="E36" s="15">
        <v>3502.808</v>
      </c>
      <c r="F36" s="16">
        <f t="shared" si="3"/>
        <v>7.8727239207115107E-2</v>
      </c>
      <c r="G36" s="17">
        <v>45142</v>
      </c>
      <c r="H36" s="16">
        <v>0.10200000000000001</v>
      </c>
    </row>
    <row r="37" spans="1:8" ht="18.75" x14ac:dyDescent="0.3">
      <c r="A37" s="7">
        <f>A36+1</f>
        <v>20</v>
      </c>
      <c r="B37" s="7" t="s">
        <v>58</v>
      </c>
      <c r="C37" s="7" t="s">
        <v>59</v>
      </c>
      <c r="D37" s="7" t="s">
        <v>60</v>
      </c>
      <c r="E37" s="15">
        <v>867.66</v>
      </c>
      <c r="F37" s="16">
        <f t="shared" si="3"/>
        <v>1.950106211086805E-2</v>
      </c>
      <c r="G37" s="17">
        <v>44829</v>
      </c>
      <c r="H37" s="16">
        <v>0</v>
      </c>
    </row>
    <row r="38" spans="1:8" ht="18.75" x14ac:dyDescent="0.3">
      <c r="A38" s="7">
        <f>A37+1</f>
        <v>21</v>
      </c>
      <c r="B38" s="7" t="s">
        <v>58</v>
      </c>
      <c r="C38" s="7" t="s">
        <v>61</v>
      </c>
      <c r="D38" s="7" t="s">
        <v>60</v>
      </c>
      <c r="E38" s="15">
        <v>867.66</v>
      </c>
      <c r="F38" s="16">
        <f t="shared" si="3"/>
        <v>1.950106211086805E-2</v>
      </c>
      <c r="G38" s="17">
        <v>45194</v>
      </c>
      <c r="H38" s="16">
        <v>0</v>
      </c>
    </row>
    <row r="39" spans="1:8" ht="18.75" x14ac:dyDescent="0.3">
      <c r="A39" s="7">
        <f>+A38+1</f>
        <v>22</v>
      </c>
      <c r="B39" s="7" t="s">
        <v>58</v>
      </c>
      <c r="C39" s="7" t="s">
        <v>62</v>
      </c>
      <c r="D39" s="7" t="s">
        <v>60</v>
      </c>
      <c r="E39" s="15">
        <v>867.66</v>
      </c>
      <c r="F39" s="16">
        <f t="shared" si="3"/>
        <v>1.950106211086805E-2</v>
      </c>
      <c r="G39" s="17">
        <v>45255</v>
      </c>
      <c r="H39" s="16">
        <v>0</v>
      </c>
    </row>
    <row r="40" spans="1:8" ht="18.75" x14ac:dyDescent="0.3">
      <c r="A40" s="7"/>
      <c r="B40" s="7"/>
      <c r="C40" s="7"/>
      <c r="D40" s="7"/>
      <c r="E40" s="7"/>
      <c r="F40" s="7"/>
      <c r="G40" s="7"/>
      <c r="H40" s="7"/>
    </row>
    <row r="41" spans="1:8" ht="18.75" x14ac:dyDescent="0.3">
      <c r="A41" s="7"/>
      <c r="B41" s="19" t="s">
        <v>38</v>
      </c>
      <c r="C41" s="19"/>
      <c r="D41" s="19"/>
      <c r="E41" s="20">
        <f>SUM(E34:E40)</f>
        <v>25103.253000000001</v>
      </c>
      <c r="F41" s="21">
        <f>SUM(F34:F39)</f>
        <v>0.56420728849760815</v>
      </c>
      <c r="G41" s="22"/>
      <c r="H41" s="22"/>
    </row>
    <row r="42" spans="1:8" ht="18.75" x14ac:dyDescent="0.3">
      <c r="A42" s="7"/>
      <c r="B42" s="7"/>
      <c r="C42" s="7"/>
      <c r="D42" s="7"/>
      <c r="E42" s="15"/>
      <c r="F42" s="16"/>
      <c r="G42" s="17"/>
      <c r="H42" s="17"/>
    </row>
    <row r="43" spans="1:8" ht="18.75" x14ac:dyDescent="0.3">
      <c r="A43" s="7"/>
      <c r="B43" s="18" t="s">
        <v>63</v>
      </c>
      <c r="C43" s="18"/>
      <c r="D43" s="7" t="s">
        <v>64</v>
      </c>
      <c r="E43" s="15">
        <v>400</v>
      </c>
      <c r="F43" s="16">
        <f>+E43/$E$49</f>
        <v>8.9901860686757724E-3</v>
      </c>
      <c r="G43" s="17"/>
      <c r="H43" s="17"/>
    </row>
    <row r="44" spans="1:8" ht="18.75" x14ac:dyDescent="0.3">
      <c r="A44" s="7"/>
      <c r="B44" s="19" t="s">
        <v>38</v>
      </c>
      <c r="C44" s="19"/>
      <c r="D44" s="19"/>
      <c r="E44" s="20">
        <f>+E43</f>
        <v>400</v>
      </c>
      <c r="F44" s="21">
        <f>SUM(F43)</f>
        <v>8.9901860686757724E-3</v>
      </c>
      <c r="G44" s="22"/>
      <c r="H44" s="22"/>
    </row>
    <row r="45" spans="1:8" ht="18.75" x14ac:dyDescent="0.3">
      <c r="A45" s="7"/>
      <c r="B45" s="7"/>
      <c r="C45" s="7"/>
      <c r="D45" s="7"/>
      <c r="E45" s="15"/>
      <c r="F45" s="16"/>
      <c r="G45" s="17"/>
      <c r="H45" s="17"/>
    </row>
    <row r="46" spans="1:8" ht="18.75" x14ac:dyDescent="0.3">
      <c r="A46" s="7"/>
      <c r="B46" s="18" t="s">
        <v>65</v>
      </c>
      <c r="C46" s="18"/>
      <c r="D46" s="7"/>
      <c r="E46" s="15"/>
      <c r="F46" s="16"/>
      <c r="G46" s="17"/>
      <c r="H46" s="17"/>
    </row>
    <row r="47" spans="1:8" ht="18.75" x14ac:dyDescent="0.3">
      <c r="A47" s="7"/>
      <c r="B47" s="18" t="s">
        <v>66</v>
      </c>
      <c r="C47" s="18"/>
      <c r="D47" s="7"/>
      <c r="E47" s="15">
        <f>E49-E22-E41-E30-E44</f>
        <v>627.0729478999956</v>
      </c>
      <c r="F47" s="16">
        <f>+E47/$E$49</f>
        <v>1.4093756200634973E-2</v>
      </c>
      <c r="G47" s="17"/>
      <c r="H47" s="17"/>
    </row>
    <row r="48" spans="1:8" ht="18.75" x14ac:dyDescent="0.3">
      <c r="A48" s="7"/>
      <c r="B48" s="19" t="s">
        <v>38</v>
      </c>
      <c r="C48" s="19"/>
      <c r="D48" s="19"/>
      <c r="E48" s="20">
        <f>SUM(E47:E47)</f>
        <v>627.0729478999956</v>
      </c>
      <c r="F48" s="21">
        <f>SUM(F47)</f>
        <v>1.4093756200634973E-2</v>
      </c>
      <c r="G48" s="22"/>
      <c r="H48" s="22"/>
    </row>
    <row r="49" spans="1:8" ht="18.75" x14ac:dyDescent="0.3">
      <c r="A49" s="7"/>
      <c r="B49" s="23" t="s">
        <v>67</v>
      </c>
      <c r="C49" s="23"/>
      <c r="D49" s="23"/>
      <c r="E49" s="24">
        <v>44492.961207299995</v>
      </c>
      <c r="F49" s="25">
        <f>+F48+F41+F22+F30+F44</f>
        <v>0.99999999999999989</v>
      </c>
      <c r="G49" s="26"/>
      <c r="H49" s="26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IAMCL system</dc:creator>
  <cp:lastModifiedBy>IAMCL system</cp:lastModifiedBy>
  <dcterms:created xsi:type="dcterms:W3CDTF">2022-09-20T11:31:42Z</dcterms:created>
  <dcterms:modified xsi:type="dcterms:W3CDTF">2022-09-20T11:32:50Z</dcterms:modified>
</cp:coreProperties>
</file>