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MCL system\Downloads\"/>
    </mc:Choice>
  </mc:AlternateContent>
  <xr:revisionPtr revIDLastSave="0" documentId="13_ncr:1_{76AEA0EF-66C0-4000-82D1-BB5A0702CC59}" xr6:coauthVersionLast="47" xr6:coauthVersionMax="47" xr10:uidLastSave="{00000000-0000-0000-0000-000000000000}"/>
  <bookViews>
    <workbookView xWindow="-120" yWindow="-120" windowWidth="29040" windowHeight="15720" xr2:uid="{08187BD2-F858-4714-ACCE-4A7DF484BC33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1" l="1"/>
  <c r="E40" i="1" s="1"/>
  <c r="E36" i="1"/>
  <c r="F35" i="1"/>
  <c r="F34" i="1"/>
  <c r="F33" i="1"/>
  <c r="F32" i="1"/>
  <c r="F31" i="1"/>
  <c r="F30" i="1"/>
  <c r="F29" i="1"/>
  <c r="F28" i="1"/>
  <c r="F27" i="1"/>
  <c r="F26" i="1"/>
  <c r="F36" i="1" s="1"/>
  <c r="F25" i="1"/>
  <c r="F21" i="1"/>
  <c r="E21" i="1"/>
  <c r="F19" i="1"/>
  <c r="F18" i="1"/>
  <c r="F15" i="1"/>
  <c r="E15" i="1"/>
  <c r="F13" i="1"/>
  <c r="F12" i="1"/>
  <c r="F11" i="1"/>
  <c r="F10" i="1"/>
  <c r="F9" i="1"/>
  <c r="A9" i="1"/>
  <c r="A10" i="1" s="1"/>
  <c r="A11" i="1" s="1"/>
  <c r="A12" i="1" s="1"/>
  <c r="A13" i="1" s="1"/>
  <c r="A18" i="1" s="1"/>
  <c r="A19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F8" i="1"/>
  <c r="B2" i="1"/>
  <c r="F39" i="1" l="1"/>
  <c r="F40" i="1" s="1"/>
  <c r="F41" i="1" s="1"/>
</calcChain>
</file>

<file path=xl/sharedStrings.xml><?xml version="1.0" encoding="utf-8"?>
<sst xmlns="http://schemas.openxmlformats.org/spreadsheetml/2006/main" count="79" uniqueCount="59">
  <si>
    <t>IIFCL MF INFRASTRUCTURE DEBT FUND SR - II (BSE SCRIP CODE-540456)</t>
  </si>
  <si>
    <t xml:space="preserve">  </t>
  </si>
  <si>
    <t>Sr. No.</t>
  </si>
  <si>
    <t>Name of Instrument</t>
  </si>
  <si>
    <t>ISIN</t>
  </si>
  <si>
    <t>Rating / Industry</t>
  </si>
  <si>
    <t>Market value (Rs. In lakhs)</t>
  </si>
  <si>
    <t>% to Net Assets</t>
  </si>
  <si>
    <t>Maturity Date</t>
  </si>
  <si>
    <t>Aggregated Yield %</t>
  </si>
  <si>
    <t>MONEY MARKET INSTRUMENT</t>
  </si>
  <si>
    <t>Treasury Bill</t>
  </si>
  <si>
    <t>364 DAY TBILL 02MAR23</t>
  </si>
  <si>
    <t>IN002021Z509</t>
  </si>
  <si>
    <t>SOV</t>
  </si>
  <si>
    <t>182 DAYS T-BILL 10NOV22</t>
  </si>
  <si>
    <t>IN002022Y062</t>
  </si>
  <si>
    <t>182 DAY T-BILL 22DEC22</t>
  </si>
  <si>
    <t>IN002022Y120</t>
  </si>
  <si>
    <t>182 DAYS T-BILL 02MAR23</t>
  </si>
  <si>
    <t>IN002022Y229</t>
  </si>
  <si>
    <t>364 DAY TBILL 25May23</t>
  </si>
  <si>
    <t>IN002022Z085</t>
  </si>
  <si>
    <t>364 DAY TBILL 13OCT22</t>
  </si>
  <si>
    <t>IN002021Z293</t>
  </si>
  <si>
    <t>Total</t>
  </si>
  <si>
    <t>Governmnet Securities</t>
  </si>
  <si>
    <t>8.83% GOI 25NOV2023</t>
  </si>
  <si>
    <t>IN0020130061</t>
  </si>
  <si>
    <t>4.56% GOI 29NOV2023</t>
  </si>
  <si>
    <t>IN0020210210</t>
  </si>
  <si>
    <t>BONDS &amp; NCDs</t>
  </si>
  <si>
    <t>Listed / awaiting listing on the stock exchanges</t>
  </si>
  <si>
    <t>Green Infra Wind Energy Limited</t>
  </si>
  <si>
    <t>INE477K07018</t>
  </si>
  <si>
    <t>CRISIL AA +</t>
  </si>
  <si>
    <t>NIIF Infrastructure Finance Limted</t>
  </si>
  <si>
    <t>INE246R07418</t>
  </si>
  <si>
    <t>ICRA AAA</t>
  </si>
  <si>
    <t>Feedback Infra Private Limited</t>
  </si>
  <si>
    <t>INE563M07011</t>
  </si>
  <si>
    <t>CARE D</t>
  </si>
  <si>
    <t>Power Grid Corporation of india Limited</t>
  </si>
  <si>
    <t>INE752E07JM3</t>
  </si>
  <si>
    <t>CRISIL AAA</t>
  </si>
  <si>
    <t>Nuclear Power Corporation of India Limited</t>
  </si>
  <si>
    <t>INE206D08220</t>
  </si>
  <si>
    <t>INE752E07IW4</t>
  </si>
  <si>
    <t>Darbhanga Motihari Transmission Company Limited</t>
  </si>
  <si>
    <t>INE732Q07AM8</t>
  </si>
  <si>
    <t>CARE AAA</t>
  </si>
  <si>
    <t>INE732Q07AL0</t>
  </si>
  <si>
    <t>National Hydroelectric Power Corporation Limited</t>
  </si>
  <si>
    <t>INE848E07468</t>
  </si>
  <si>
    <t>INE848E07450</t>
  </si>
  <si>
    <t>INE848E07385</t>
  </si>
  <si>
    <t>Cash &amp; Cash Equivalents</t>
  </si>
  <si>
    <t>Net Receivable/Payable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</si>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</sst>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dd\-mmm\-yy;@"/>
    <numFmt numFmtId="165" formatCode="_ * #,##0_)_£_ ;_ * \(#,##0\)_£_ ;_ * &quot;-&quot;??_)_£_ ;_ @_ "/>
    <numFmt numFmtId="166" formatCode="dd\-mmm\-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Times New Roman"/>
      <family val="1"/>
    </font>
    <font>
      <b/>
      <sz val="14"/>
      <color indexed="62"/>
      <name val="Times New Roman"/>
      <family val="1"/>
    </font>
    <font>
      <b/>
      <sz val="14"/>
      <name val="Times New Roman"/>
      <family val="1"/>
    </font>
    <font>
      <sz val="14"/>
      <color indexed="6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0" fontId="6" fillId="0" borderId="1" xfId="2" applyNumberFormat="1" applyFont="1" applyFill="1" applyBorder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4" fontId="3" fillId="0" borderId="1" xfId="0" applyNumberFormat="1" applyFont="1" applyBorder="1"/>
    <xf numFmtId="0" fontId="2" fillId="2" borderId="1" xfId="0" applyFont="1" applyFill="1" applyBorder="1" applyAlignment="1">
      <alignment horizontal="center" vertical="top" wrapText="1"/>
    </xf>
    <xf numFmtId="165" fontId="2" fillId="2" borderId="1" xfId="1" applyNumberFormat="1" applyFont="1" applyFill="1" applyBorder="1" applyAlignment="1">
      <alignment horizontal="center" vertical="top" wrapText="1"/>
    </xf>
    <xf numFmtId="39" fontId="2" fillId="2" borderId="1" xfId="1" applyNumberFormat="1" applyFont="1" applyFill="1" applyBorder="1" applyAlignment="1">
      <alignment horizontal="center" vertical="top" wrapText="1"/>
    </xf>
    <xf numFmtId="10" fontId="2" fillId="2" borderId="1" xfId="2" applyNumberFormat="1" applyFont="1" applyFill="1" applyBorder="1" applyAlignment="1">
      <alignment horizontal="center" vertical="top" wrapText="1"/>
    </xf>
    <xf numFmtId="166" fontId="2" fillId="2" borderId="1" xfId="1" applyNumberFormat="1" applyFont="1" applyFill="1" applyBorder="1" applyAlignment="1">
      <alignment horizontal="center" vertical="top" wrapText="1"/>
    </xf>
    <xf numFmtId="39" fontId="6" fillId="0" borderId="1" xfId="0" applyNumberFormat="1" applyFont="1" applyBorder="1"/>
    <xf numFmtId="10" fontId="6" fillId="0" borderId="1" xfId="0" applyNumberFormat="1" applyFont="1" applyBorder="1"/>
    <xf numFmtId="166" fontId="6" fillId="0" borderId="1" xfId="0" applyNumberFormat="1" applyFont="1" applyBorder="1"/>
    <xf numFmtId="0" fontId="4" fillId="0" borderId="1" xfId="0" applyFont="1" applyBorder="1"/>
    <xf numFmtId="0" fontId="7" fillId="0" borderId="1" xfId="0" applyFont="1" applyBorder="1"/>
    <xf numFmtId="39" fontId="7" fillId="0" borderId="1" xfId="0" applyNumberFormat="1" applyFont="1" applyBorder="1"/>
    <xf numFmtId="10" fontId="7" fillId="0" borderId="1" xfId="0" applyNumberFormat="1" applyFont="1" applyBorder="1"/>
    <xf numFmtId="166" fontId="7" fillId="0" borderId="1" xfId="0" applyNumberFormat="1" applyFont="1" applyBorder="1"/>
    <xf numFmtId="0" fontId="8" fillId="0" borderId="1" xfId="0" applyFont="1" applyBorder="1"/>
    <xf numFmtId="0" fontId="7" fillId="3" borderId="1" xfId="0" applyFont="1" applyFill="1" applyBorder="1"/>
    <xf numFmtId="39" fontId="7" fillId="3" borderId="1" xfId="0" applyNumberFormat="1" applyFont="1" applyFill="1" applyBorder="1"/>
    <xf numFmtId="10" fontId="7" fillId="3" borderId="1" xfId="0" applyNumberFormat="1" applyFont="1" applyFill="1" applyBorder="1"/>
    <xf numFmtId="166" fontId="7" fillId="3" borderId="1" xfId="0" applyNumberFormat="1" applyFont="1" applyFill="1" applyBorder="1"/>
    <xf numFmtId="10" fontId="7" fillId="3" borderId="1" xfId="2" applyNumberFormat="1" applyFont="1" applyFill="1" applyBorder="1"/>
    <xf numFmtId="43" fontId="6" fillId="0" borderId="1" xfId="1" applyFont="1" applyFill="1" applyBorder="1"/>
    <xf numFmtId="4" fontId="6" fillId="0" borderId="1" xfId="0" applyNumberFormat="1" applyFont="1" applyBorder="1"/>
    <xf numFmtId="4" fontId="7" fillId="3" borderId="1" xfId="0" applyNumberFormat="1" applyFont="1" applyFill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10" fontId="2" fillId="2" borderId="1" xfId="0" applyNumberFormat="1" applyFont="1" applyFill="1" applyBorder="1"/>
    <xf numFmtId="166" fontId="2" fillId="2" borderId="1" xfId="0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IFCL_FactSheet_15_Sep_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s I"/>
      <sheetName val="Series II"/>
    </sheetNames>
    <sheetDataSet>
      <sheetData sheetId="0">
        <row r="2">
          <cell r="B2" t="str">
            <v>Portfolio as on September 15, 2022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A610B-E015-4561-9F86-777BD1F193FF}">
  <dimension ref="A1:H41"/>
  <sheetViews>
    <sheetView tabSelected="1" topLeftCell="A23" workbookViewId="0">
      <selection sqref="A1:H41"/>
    </sheetView>
  </sheetViews>
  <sheetFormatPr defaultRowHeight="15" x14ac:dyDescent="0.25"/>
  <cols>
    <col min="2" max="2" width="58.7109375" bestFit="1" customWidth="1"/>
    <col min="3" max="3" width="19.7109375" bestFit="1" customWidth="1"/>
    <col min="5" max="5" width="13.7109375" bestFit="1" customWidth="1"/>
    <col min="6" max="6" width="11.7109375" bestFit="1" customWidth="1"/>
    <col min="7" max="7" width="15.5703125" bestFit="1" customWidth="1"/>
  </cols>
  <sheetData>
    <row r="1" spans="1:8" ht="18.7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18.75" x14ac:dyDescent="0.3">
      <c r="A2" s="2" t="s">
        <v>1</v>
      </c>
      <c r="B2" s="3" t="str">
        <f>'[1]Series I'!B2</f>
        <v>Portfolio as on September 15, 2022</v>
      </c>
      <c r="C2" s="3"/>
      <c r="D2" s="4"/>
      <c r="E2" s="5"/>
      <c r="F2" s="6"/>
      <c r="G2" s="7"/>
      <c r="H2" s="7"/>
    </row>
    <row r="3" spans="1:8" ht="18.75" x14ac:dyDescent="0.3">
      <c r="A3" s="8"/>
      <c r="B3" s="9"/>
      <c r="C3" s="9"/>
      <c r="D3" s="2"/>
      <c r="E3" s="5"/>
      <c r="F3" s="6"/>
      <c r="G3" s="7"/>
      <c r="H3" s="7"/>
    </row>
    <row r="4" spans="1:8" ht="93.75" x14ac:dyDescent="0.25">
      <c r="A4" s="10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3" t="s">
        <v>7</v>
      </c>
      <c r="G4" s="14" t="s">
        <v>8</v>
      </c>
      <c r="H4" s="14" t="s">
        <v>9</v>
      </c>
    </row>
    <row r="5" spans="1:8" ht="18.75" x14ac:dyDescent="0.3">
      <c r="A5" s="7"/>
      <c r="B5" s="7"/>
      <c r="C5" s="7"/>
      <c r="D5" s="7"/>
      <c r="E5" s="15"/>
      <c r="F5" s="16"/>
      <c r="G5" s="17"/>
      <c r="H5" s="7"/>
    </row>
    <row r="6" spans="1:8" ht="18.75" x14ac:dyDescent="0.3">
      <c r="A6" s="7"/>
      <c r="B6" s="18" t="s">
        <v>10</v>
      </c>
      <c r="C6" s="7"/>
      <c r="D6" s="7"/>
      <c r="E6" s="15"/>
      <c r="F6" s="16"/>
      <c r="G6" s="17"/>
      <c r="H6" s="7"/>
    </row>
    <row r="7" spans="1:8" ht="18.75" x14ac:dyDescent="0.3">
      <c r="A7" s="7"/>
      <c r="B7" s="18" t="s">
        <v>11</v>
      </c>
      <c r="C7" s="19"/>
      <c r="D7" s="19"/>
      <c r="E7" s="20"/>
      <c r="F7" s="21"/>
      <c r="G7" s="22"/>
      <c r="H7" s="7"/>
    </row>
    <row r="8" spans="1:8" ht="18.75" x14ac:dyDescent="0.3">
      <c r="A8" s="7">
        <v>1</v>
      </c>
      <c r="B8" s="7" t="s">
        <v>12</v>
      </c>
      <c r="C8" s="7" t="s">
        <v>13</v>
      </c>
      <c r="D8" s="23" t="s">
        <v>14</v>
      </c>
      <c r="E8" s="15">
        <v>1304.7163697000001</v>
      </c>
      <c r="F8" s="16">
        <f t="shared" ref="F8:F13" si="0">+E8/$E$41</f>
        <v>6.9396297288617417E-2</v>
      </c>
      <c r="G8" s="17">
        <v>44987</v>
      </c>
      <c r="H8" s="16">
        <v>6.1719999999999997E-2</v>
      </c>
    </row>
    <row r="9" spans="1:8" ht="18.75" x14ac:dyDescent="0.3">
      <c r="A9" s="7">
        <f>+A8+1</f>
        <v>2</v>
      </c>
      <c r="B9" s="7" t="s">
        <v>15</v>
      </c>
      <c r="C9" s="7" t="s">
        <v>16</v>
      </c>
      <c r="D9" s="23" t="s">
        <v>14</v>
      </c>
      <c r="E9" s="15">
        <v>1292.5232265</v>
      </c>
      <c r="F9" s="16">
        <f t="shared" si="0"/>
        <v>6.8747758640647166E-2</v>
      </c>
      <c r="G9" s="17">
        <v>44875</v>
      </c>
      <c r="H9" s="16">
        <v>5.636E-2</v>
      </c>
    </row>
    <row r="10" spans="1:8" ht="18.75" x14ac:dyDescent="0.3">
      <c r="A10" s="7">
        <f>+A9+1</f>
        <v>3</v>
      </c>
      <c r="B10" s="7" t="s">
        <v>17</v>
      </c>
      <c r="C10" s="7" t="s">
        <v>18</v>
      </c>
      <c r="D10" s="23" t="s">
        <v>14</v>
      </c>
      <c r="E10" s="15">
        <v>45.302915999999996</v>
      </c>
      <c r="F10" s="16">
        <f t="shared" si="0"/>
        <v>2.409607712287801E-3</v>
      </c>
      <c r="G10" s="17">
        <v>44917</v>
      </c>
      <c r="H10" s="16">
        <v>5.79E-2</v>
      </c>
    </row>
    <row r="11" spans="1:8" ht="18.75" x14ac:dyDescent="0.3">
      <c r="A11" s="7">
        <f>+A10+1</f>
        <v>4</v>
      </c>
      <c r="B11" s="7" t="s">
        <v>19</v>
      </c>
      <c r="C11" s="7" t="s">
        <v>20</v>
      </c>
      <c r="D11" s="23" t="s">
        <v>14</v>
      </c>
      <c r="E11" s="15">
        <v>40.846553999999998</v>
      </c>
      <c r="F11" s="16">
        <f t="shared" si="0"/>
        <v>2.1725791677246588E-3</v>
      </c>
      <c r="G11" s="17">
        <v>44987</v>
      </c>
      <c r="H11" s="16">
        <v>6.1719999999999997E-2</v>
      </c>
    </row>
    <row r="12" spans="1:8" ht="18.75" x14ac:dyDescent="0.3">
      <c r="A12" s="7">
        <f>+A11+1</f>
        <v>5</v>
      </c>
      <c r="B12" s="7" t="s">
        <v>21</v>
      </c>
      <c r="C12" s="7" t="s">
        <v>22</v>
      </c>
      <c r="D12" s="23" t="s">
        <v>14</v>
      </c>
      <c r="E12" s="15">
        <v>40.445028600000001</v>
      </c>
      <c r="F12" s="16">
        <f t="shared" si="0"/>
        <v>2.151222513761823E-3</v>
      </c>
      <c r="G12" s="17">
        <v>45071</v>
      </c>
      <c r="H12" s="16">
        <v>6.3099999999999989E-2</v>
      </c>
    </row>
    <row r="13" spans="1:8" ht="18.75" x14ac:dyDescent="0.3">
      <c r="A13" s="7">
        <f>+A12+1</f>
        <v>6</v>
      </c>
      <c r="B13" s="23" t="s">
        <v>23</v>
      </c>
      <c r="C13" s="23" t="s">
        <v>24</v>
      </c>
      <c r="D13" s="23" t="s">
        <v>14</v>
      </c>
      <c r="E13" s="15">
        <v>40.412801699999996</v>
      </c>
      <c r="F13" s="16">
        <f t="shared" si="0"/>
        <v>2.149508403641778E-3</v>
      </c>
      <c r="G13" s="17">
        <v>44847</v>
      </c>
      <c r="H13" s="16">
        <v>5.3693499999999998E-2</v>
      </c>
    </row>
    <row r="14" spans="1:8" ht="18.75" x14ac:dyDescent="0.3">
      <c r="A14" s="7"/>
      <c r="B14" s="23"/>
      <c r="C14" s="23"/>
      <c r="D14" s="23"/>
      <c r="E14" s="15"/>
      <c r="F14" s="16"/>
      <c r="G14" s="17"/>
      <c r="H14" s="16"/>
    </row>
    <row r="15" spans="1:8" ht="18.75" x14ac:dyDescent="0.3">
      <c r="A15" s="7"/>
      <c r="B15" s="24" t="s">
        <v>25</v>
      </c>
      <c r="C15" s="24"/>
      <c r="D15" s="24"/>
      <c r="E15" s="25">
        <f>SUM(E8:E14)</f>
        <v>2764.2468965000003</v>
      </c>
      <c r="F15" s="26">
        <f>SUM(F8:F14)</f>
        <v>0.14702697372668064</v>
      </c>
      <c r="G15" s="27"/>
      <c r="H15" s="27"/>
    </row>
    <row r="16" spans="1:8" ht="18.75" x14ac:dyDescent="0.3">
      <c r="A16" s="7"/>
      <c r="B16" s="7"/>
      <c r="C16" s="7"/>
      <c r="D16" s="7"/>
      <c r="E16" s="15"/>
      <c r="F16" s="16"/>
      <c r="G16" s="17"/>
      <c r="H16" s="7"/>
    </row>
    <row r="17" spans="1:8" ht="18.75" x14ac:dyDescent="0.3">
      <c r="A17" s="7"/>
      <c r="B17" s="18" t="s">
        <v>26</v>
      </c>
      <c r="C17" s="7"/>
      <c r="D17" s="7"/>
      <c r="E17" s="15"/>
      <c r="F17" s="16"/>
      <c r="G17" s="17"/>
      <c r="H17" s="7"/>
    </row>
    <row r="18" spans="1:8" ht="18.75" x14ac:dyDescent="0.3">
      <c r="A18" s="7">
        <f>+A13+1</f>
        <v>7</v>
      </c>
      <c r="B18" s="7" t="s">
        <v>27</v>
      </c>
      <c r="C18" s="7" t="s">
        <v>28</v>
      </c>
      <c r="D18" s="23" t="s">
        <v>14</v>
      </c>
      <c r="E18" s="15">
        <v>876.02636200000006</v>
      </c>
      <c r="F18" s="16">
        <f>+E18/$E$41</f>
        <v>4.6594790455489123E-2</v>
      </c>
      <c r="G18" s="17">
        <v>45255</v>
      </c>
      <c r="H18" s="16">
        <v>6.6518999999999995E-2</v>
      </c>
    </row>
    <row r="19" spans="1:8" ht="18.75" x14ac:dyDescent="0.3">
      <c r="A19" s="7">
        <f>+A18+1</f>
        <v>8</v>
      </c>
      <c r="B19" s="7" t="s">
        <v>29</v>
      </c>
      <c r="C19" s="7" t="s">
        <v>30</v>
      </c>
      <c r="D19" s="23" t="s">
        <v>14</v>
      </c>
      <c r="E19" s="15">
        <v>196.61653280000002</v>
      </c>
      <c r="F19" s="16">
        <f>+E19/$E$41</f>
        <v>1.045779732585354E-2</v>
      </c>
      <c r="G19" s="17">
        <v>45259</v>
      </c>
      <c r="H19" s="16">
        <v>6.3794000000000003E-2</v>
      </c>
    </row>
    <row r="20" spans="1:8" ht="18.75" x14ac:dyDescent="0.3">
      <c r="A20" s="7"/>
      <c r="B20" s="18"/>
      <c r="C20" s="7"/>
      <c r="D20" s="7"/>
      <c r="E20" s="15"/>
      <c r="F20" s="16"/>
      <c r="G20" s="17"/>
      <c r="H20" s="7"/>
    </row>
    <row r="21" spans="1:8" ht="18.75" x14ac:dyDescent="0.3">
      <c r="A21" s="7"/>
      <c r="B21" s="24" t="s">
        <v>25</v>
      </c>
      <c r="C21" s="24"/>
      <c r="D21" s="24"/>
      <c r="E21" s="25">
        <f>SUM(E18:E20)</f>
        <v>1072.6428948</v>
      </c>
      <c r="F21" s="26">
        <f>SUM(F18:F20)</f>
        <v>5.7052587781342659E-2</v>
      </c>
      <c r="G21" s="27"/>
      <c r="H21" s="27"/>
    </row>
    <row r="22" spans="1:8" ht="18.75" x14ac:dyDescent="0.3">
      <c r="A22" s="7"/>
      <c r="B22" s="7"/>
      <c r="C22" s="7"/>
      <c r="D22" s="7"/>
      <c r="E22" s="15"/>
      <c r="F22" s="16"/>
      <c r="G22" s="17"/>
      <c r="H22" s="7"/>
    </row>
    <row r="23" spans="1:8" ht="18.75" x14ac:dyDescent="0.3">
      <c r="A23" s="7"/>
      <c r="B23" s="18" t="s">
        <v>31</v>
      </c>
      <c r="C23" s="7"/>
      <c r="D23" s="7"/>
      <c r="E23" s="15"/>
      <c r="F23" s="16"/>
      <c r="G23" s="17"/>
      <c r="H23" s="7"/>
    </row>
    <row r="24" spans="1:8" ht="18.75" x14ac:dyDescent="0.3">
      <c r="A24" s="7"/>
      <c r="B24" s="18" t="s">
        <v>32</v>
      </c>
      <c r="C24" s="7"/>
      <c r="D24" s="7"/>
      <c r="E24" s="15"/>
      <c r="F24" s="16"/>
      <c r="G24" s="17"/>
      <c r="H24" s="7"/>
    </row>
    <row r="25" spans="1:8" ht="18.75" x14ac:dyDescent="0.3">
      <c r="A25" s="7">
        <f>+A19+1</f>
        <v>9</v>
      </c>
      <c r="B25" s="7" t="s">
        <v>33</v>
      </c>
      <c r="C25" s="7" t="s">
        <v>34</v>
      </c>
      <c r="D25" s="7" t="s">
        <v>35</v>
      </c>
      <c r="E25" s="15">
        <v>5254.2120000000004</v>
      </c>
      <c r="F25" s="16">
        <f t="shared" ref="F25:F35" si="1">+E25/$E$41</f>
        <v>0.27946522818078895</v>
      </c>
      <c r="G25" s="17">
        <v>45142</v>
      </c>
      <c r="H25" s="16">
        <v>0.10200000000000001</v>
      </c>
    </row>
    <row r="26" spans="1:8" ht="18.75" x14ac:dyDescent="0.3">
      <c r="A26" s="7">
        <f>A25+1</f>
        <v>10</v>
      </c>
      <c r="B26" s="7" t="s">
        <v>36</v>
      </c>
      <c r="C26" s="7" t="s">
        <v>37</v>
      </c>
      <c r="D26" s="7" t="s">
        <v>38</v>
      </c>
      <c r="E26" s="15">
        <v>3528.5075000000002</v>
      </c>
      <c r="F26" s="16">
        <f t="shared" si="1"/>
        <v>0.18767707767123312</v>
      </c>
      <c r="G26" s="17">
        <v>45306</v>
      </c>
      <c r="H26" s="16">
        <v>7.4507500000000004E-2</v>
      </c>
    </row>
    <row r="27" spans="1:8" ht="18.75" x14ac:dyDescent="0.3">
      <c r="A27" s="7">
        <f t="shared" ref="A27:A35" si="2">A26+1</f>
        <v>11</v>
      </c>
      <c r="B27" s="7" t="s">
        <v>39</v>
      </c>
      <c r="C27" s="7" t="s">
        <v>40</v>
      </c>
      <c r="D27" s="7" t="s">
        <v>41</v>
      </c>
      <c r="E27" s="15">
        <v>1433.19</v>
      </c>
      <c r="F27" s="16">
        <f t="shared" si="1"/>
        <v>7.6229655441467703E-2</v>
      </c>
      <c r="G27" s="17">
        <v>44915</v>
      </c>
      <c r="H27" s="16">
        <v>0</v>
      </c>
    </row>
    <row r="28" spans="1:8" ht="18.75" x14ac:dyDescent="0.3">
      <c r="A28" s="7">
        <f>A27+1</f>
        <v>12</v>
      </c>
      <c r="B28" s="7" t="s">
        <v>42</v>
      </c>
      <c r="C28" s="7" t="s">
        <v>43</v>
      </c>
      <c r="D28" s="7" t="s">
        <v>44</v>
      </c>
      <c r="E28" s="15">
        <v>1076.171</v>
      </c>
      <c r="F28" s="16">
        <f t="shared" si="1"/>
        <v>5.7240243461159891E-2</v>
      </c>
      <c r="G28" s="17">
        <v>46382</v>
      </c>
      <c r="H28" s="16">
        <v>7.10475E-2</v>
      </c>
    </row>
    <row r="29" spans="1:8" ht="18.75" x14ac:dyDescent="0.3">
      <c r="A29" s="7">
        <f t="shared" si="2"/>
        <v>13</v>
      </c>
      <c r="B29" s="7" t="s">
        <v>45</v>
      </c>
      <c r="C29" s="7" t="s">
        <v>46</v>
      </c>
      <c r="D29" s="7" t="s">
        <v>44</v>
      </c>
      <c r="E29" s="15">
        <v>941.72670000000005</v>
      </c>
      <c r="F29" s="16">
        <f t="shared" si="1"/>
        <v>5.0089312555230241E-2</v>
      </c>
      <c r="G29" s="17">
        <v>46354</v>
      </c>
      <c r="H29" s="16">
        <v>7.2250000000000009E-2</v>
      </c>
    </row>
    <row r="30" spans="1:8" ht="18.75" x14ac:dyDescent="0.3">
      <c r="A30" s="7">
        <f t="shared" si="2"/>
        <v>14</v>
      </c>
      <c r="B30" s="7" t="s">
        <v>42</v>
      </c>
      <c r="C30" s="7" t="s">
        <v>47</v>
      </c>
      <c r="D30" s="7" t="s">
        <v>44</v>
      </c>
      <c r="E30" s="15">
        <v>537.63049999999998</v>
      </c>
      <c r="F30" s="16">
        <f t="shared" si="1"/>
        <v>2.8595920826843615E-2</v>
      </c>
      <c r="G30" s="17">
        <v>46263</v>
      </c>
      <c r="H30" s="16">
        <v>7.0947499999999997E-2</v>
      </c>
    </row>
    <row r="31" spans="1:8" ht="18.75" x14ac:dyDescent="0.3">
      <c r="A31" s="7">
        <f t="shared" si="2"/>
        <v>15</v>
      </c>
      <c r="B31" s="7" t="s">
        <v>48</v>
      </c>
      <c r="C31" s="7" t="s">
        <v>49</v>
      </c>
      <c r="D31" s="7" t="s">
        <v>50</v>
      </c>
      <c r="E31" s="15">
        <v>484.20816000000002</v>
      </c>
      <c r="F31" s="16">
        <f t="shared" si="1"/>
        <v>2.5754450700009812E-2</v>
      </c>
      <c r="G31" s="17">
        <v>46477</v>
      </c>
      <c r="H31" s="16">
        <v>8.8801000000000005E-2</v>
      </c>
    </row>
    <row r="32" spans="1:8" ht="18.75" x14ac:dyDescent="0.3">
      <c r="A32" s="7">
        <f t="shared" si="2"/>
        <v>16</v>
      </c>
      <c r="B32" s="7" t="s">
        <v>48</v>
      </c>
      <c r="C32" s="7" t="s">
        <v>51</v>
      </c>
      <c r="D32" s="7" t="s">
        <v>50</v>
      </c>
      <c r="E32" s="15">
        <v>484.07472000000001</v>
      </c>
      <c r="F32" s="16">
        <f t="shared" si="1"/>
        <v>2.5747353186615141E-2</v>
      </c>
      <c r="G32" s="17">
        <v>46387</v>
      </c>
      <c r="H32" s="16">
        <v>8.8801000000000005E-2</v>
      </c>
    </row>
    <row r="33" spans="1:8" ht="18.75" x14ac:dyDescent="0.3">
      <c r="A33" s="7">
        <f t="shared" si="2"/>
        <v>17</v>
      </c>
      <c r="B33" s="7" t="s">
        <v>52</v>
      </c>
      <c r="C33" s="7" t="s">
        <v>53</v>
      </c>
      <c r="D33" s="7" t="s">
        <v>50</v>
      </c>
      <c r="E33" s="15">
        <v>378.03167999999999</v>
      </c>
      <c r="F33" s="16">
        <f t="shared" si="1"/>
        <v>2.0107051202114985E-2</v>
      </c>
      <c r="G33" s="17">
        <v>46064</v>
      </c>
      <c r="H33" s="16">
        <v>7.0500000000000007E-2</v>
      </c>
    </row>
    <row r="34" spans="1:8" ht="18.75" x14ac:dyDescent="0.3">
      <c r="A34" s="7">
        <f t="shared" si="2"/>
        <v>18</v>
      </c>
      <c r="B34" s="7" t="s">
        <v>52</v>
      </c>
      <c r="C34" s="7" t="s">
        <v>54</v>
      </c>
      <c r="D34" s="7" t="s">
        <v>50</v>
      </c>
      <c r="E34" s="15">
        <v>373.49135999999999</v>
      </c>
      <c r="F34" s="16">
        <f t="shared" si="1"/>
        <v>1.9865557032330096E-2</v>
      </c>
      <c r="G34" s="17">
        <v>45699</v>
      </c>
      <c r="H34" s="16">
        <v>7.0000000000000007E-2</v>
      </c>
    </row>
    <row r="35" spans="1:8" ht="18.75" x14ac:dyDescent="0.3">
      <c r="A35" s="7">
        <f t="shared" si="2"/>
        <v>19</v>
      </c>
      <c r="B35" s="7" t="s">
        <v>52</v>
      </c>
      <c r="C35" s="7" t="s">
        <v>55</v>
      </c>
      <c r="D35" s="7" t="s">
        <v>50</v>
      </c>
      <c r="E35" s="15">
        <v>115.884985</v>
      </c>
      <c r="F35" s="16">
        <f t="shared" si="1"/>
        <v>6.1637832230127566E-3</v>
      </c>
      <c r="G35" s="17">
        <v>46429</v>
      </c>
      <c r="H35" s="16">
        <v>7.1099999999999997E-2</v>
      </c>
    </row>
    <row r="36" spans="1:8" ht="18.75" x14ac:dyDescent="0.3">
      <c r="A36" s="7"/>
      <c r="B36" s="24" t="s">
        <v>25</v>
      </c>
      <c r="C36" s="24"/>
      <c r="D36" s="24"/>
      <c r="E36" s="25">
        <f>SUM(E25:E35)</f>
        <v>14607.128605000002</v>
      </c>
      <c r="F36" s="28">
        <f>SUM(F25:F35)</f>
        <v>0.77693563348080619</v>
      </c>
      <c r="G36" s="27"/>
      <c r="H36" s="27"/>
    </row>
    <row r="37" spans="1:8" ht="18.75" x14ac:dyDescent="0.3">
      <c r="A37" s="7"/>
      <c r="B37" s="7"/>
      <c r="C37" s="7"/>
      <c r="D37" s="7"/>
      <c r="E37" s="15"/>
      <c r="F37" s="16"/>
      <c r="G37" s="17"/>
      <c r="H37" s="29"/>
    </row>
    <row r="38" spans="1:8" ht="18.75" x14ac:dyDescent="0.3">
      <c r="A38" s="7"/>
      <c r="B38" s="18" t="s">
        <v>56</v>
      </c>
      <c r="C38" s="18"/>
      <c r="D38" s="7"/>
      <c r="E38" s="15"/>
      <c r="F38" s="16"/>
      <c r="G38" s="17"/>
      <c r="H38" s="29"/>
    </row>
    <row r="39" spans="1:8" ht="18.75" x14ac:dyDescent="0.3">
      <c r="A39" s="7"/>
      <c r="B39" s="18" t="s">
        <v>57</v>
      </c>
      <c r="C39" s="18"/>
      <c r="D39" s="7"/>
      <c r="E39" s="30">
        <f>E41-E36-E15-E21</f>
        <v>356.93238459999679</v>
      </c>
      <c r="F39" s="16">
        <f>+E39/$E$41</f>
        <v>1.8984805011170319E-2</v>
      </c>
      <c r="G39" s="17"/>
      <c r="H39" s="29"/>
    </row>
    <row r="40" spans="1:8" ht="18.75" x14ac:dyDescent="0.3">
      <c r="A40" s="7"/>
      <c r="B40" s="24" t="s">
        <v>25</v>
      </c>
      <c r="C40" s="24"/>
      <c r="D40" s="24"/>
      <c r="E40" s="31">
        <f>SUM(E39)</f>
        <v>356.93238459999679</v>
      </c>
      <c r="F40" s="26">
        <f>SUM(F39)</f>
        <v>1.8984805011170319E-2</v>
      </c>
      <c r="G40" s="27"/>
      <c r="H40" s="27"/>
    </row>
    <row r="41" spans="1:8" ht="18.75" x14ac:dyDescent="0.3">
      <c r="A41" s="7"/>
      <c r="B41" s="32" t="s">
        <v>58</v>
      </c>
      <c r="C41" s="32"/>
      <c r="D41" s="32"/>
      <c r="E41" s="33">
        <v>18800.950780899999</v>
      </c>
      <c r="F41" s="34">
        <f>+F40+F36+F15+F21</f>
        <v>0.99999999999999978</v>
      </c>
      <c r="G41" s="35"/>
      <c r="H41" s="35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IAMCL system</dc:creator>
  <cp:lastModifiedBy>IAMCL system</cp:lastModifiedBy>
  <dcterms:created xsi:type="dcterms:W3CDTF">2022-09-20T11:32:53Z</dcterms:created>
  <dcterms:modified xsi:type="dcterms:W3CDTF">2022-09-20T11:33:38Z</dcterms:modified>
</cp:coreProperties>
</file>