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RajaKumar\Downloads\"/>
    </mc:Choice>
  </mc:AlternateContent>
  <xr:revisionPtr revIDLastSave="0" documentId="8_{13D6472C-DF22-4FAE-81F8-E1A4FE9D692C}" xr6:coauthVersionLast="47" xr6:coauthVersionMax="47" xr10:uidLastSave="{00000000-0000-0000-0000-000000000000}"/>
  <bookViews>
    <workbookView xWindow="-108" yWindow="-108" windowWidth="23256" windowHeight="12456" xr2:uid="{399D4710-CF24-4CAC-9F85-F14BDA405E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F39" i="1"/>
  <c r="F40" i="1" s="1"/>
  <c r="E37" i="1"/>
  <c r="F33" i="1"/>
  <c r="F32" i="1"/>
  <c r="F31" i="1"/>
  <c r="F30" i="1"/>
  <c r="F37" i="1" s="1"/>
  <c r="E26" i="1"/>
  <c r="F23" i="1"/>
  <c r="F22" i="1"/>
  <c r="F26" i="1" s="1"/>
  <c r="A22" i="1"/>
  <c r="A23" i="1" s="1"/>
  <c r="A30" i="1" s="1"/>
  <c r="A31" i="1" s="1"/>
  <c r="A32" i="1" s="1"/>
  <c r="A33" i="1" s="1"/>
  <c r="F21" i="1"/>
  <c r="A21" i="1"/>
  <c r="E18" i="1"/>
  <c r="E43" i="1" s="1"/>
  <c r="F14" i="1"/>
  <c r="F13" i="1"/>
  <c r="F12" i="1"/>
  <c r="F11" i="1"/>
  <c r="F10" i="1"/>
  <c r="F9" i="1"/>
  <c r="F18" i="1" s="1"/>
  <c r="A9" i="1"/>
  <c r="A10" i="1" s="1"/>
  <c r="A11" i="1" s="1"/>
  <c r="A12" i="1" s="1"/>
  <c r="A13" i="1" s="1"/>
  <c r="A14" i="1" s="1"/>
  <c r="E44" i="1" l="1"/>
  <c r="F43" i="1"/>
  <c r="F44" i="1" s="1"/>
  <c r="F45" i="1" s="1"/>
</calcChain>
</file>

<file path=xl/sharedStrings.xml><?xml version="1.0" encoding="utf-8"?>
<sst xmlns="http://schemas.openxmlformats.org/spreadsheetml/2006/main" count="66" uniqueCount="53">
  <si>
    <t xml:space="preserve">IIFCL MF INFRASTRUCTURE DEBT FUND SR - I (BSE SCRIP CODE-537488)       </t>
  </si>
  <si>
    <t xml:space="preserve">  </t>
  </si>
  <si>
    <t>Portfolio as on January 15, 2023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</si>
  <si>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</si>
  <si>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</si>
  <si>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</si>
  <si>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</si>
  <si>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</si>
  <si>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</si>
  <si>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</si>
  <si>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</si>
  <si>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</si>
  <si>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</si>
  <si>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364 DAYS T-BILL 02MAR23</t>
  </si>
  <si>
    <t>IN002021Z509</t>
  </si>
  <si>
    <t>SOV</t>
  </si>
  <si>
    <t>182 DAYS T-BILL - 02MAR23</t>
  </si>
  <si>
    <t>IN002022Y229</t>
  </si>
  <si>
    <t>364 DAY TBILL 14SEP23</t>
  </si>
  <si>
    <t>IN002022Z242</t>
  </si>
  <si>
    <t>364 DAYS T-BILL 16FEB23</t>
  </si>
  <si>
    <t>IN002021Z483</t>
  </si>
  <si>
    <t>364 DAY TBILL 15JUN23</t>
  </si>
  <si>
    <t>IN002022Z119</t>
  </si>
  <si>
    <t>364 DAY TBILL 25MAY23</t>
  </si>
  <si>
    <t>IN002022Z085</t>
  </si>
  <si>
    <t>Total</t>
  </si>
  <si>
    <t>Governmnet Securities</t>
  </si>
  <si>
    <t>8.83% GOI 25NOV2023</t>
  </si>
  <si>
    <t>IN0020130061</t>
  </si>
  <si>
    <t>4.56% GOI 29NOV2023</t>
  </si>
  <si>
    <t>IN0020210210</t>
  </si>
  <si>
    <t>4.48% GOI 02NOV2023</t>
  </si>
  <si>
    <t>IN0020200211</t>
  </si>
  <si>
    <t>BONDS &amp; NCDs</t>
  </si>
  <si>
    <t>Listed / awaiting listing on the stock exchanges</t>
  </si>
  <si>
    <t>NIIF Infrastructure Finance Limted</t>
  </si>
  <si>
    <t>INE246R07418</t>
  </si>
  <si>
    <t>ICRA AAA</t>
  </si>
  <si>
    <t>Power Finance Corporation Limited</t>
  </si>
  <si>
    <t>INE134E08LB1</t>
  </si>
  <si>
    <t>Green Infra Wind Energy Limited</t>
  </si>
  <si>
    <t>INE477K07018</t>
  </si>
  <si>
    <t>CRISIL AA +</t>
  </si>
  <si>
    <t>GMR Warora Energy Limited</t>
  </si>
  <si>
    <t>INE124L07097</t>
  </si>
  <si>
    <t>ICRA D</t>
  </si>
  <si>
    <t>Fixed Deposit</t>
  </si>
  <si>
    <t>Unrated</t>
  </si>
  <si>
    <t>Cash &amp; Cash Equivalents</t>
  </si>
  <si>
    <t>Net Receivable/Payable</t>
  </si>
  <si>
    <t>Grand Total</t>
  </si>
  <si>
    <t>Note: IIFCL MF IDF Series-I is not in compliance of SEBI Circular No. SEBI/HO/IMD/IMD-II DOF3/P/CIR/2022/39 dated 30.03.2022 on rebalancing of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</si>
</sst>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6" fillId="0" borderId="1" xfId="0" applyNumberFormat="1" applyFont="1" applyBorder="1"/>
    <xf numFmtId="10" fontId="6" fillId="0" borderId="1" xfId="0" applyNumberFormat="1" applyFont="1" applyBorder="1"/>
    <xf numFmtId="166" fontId="6" fillId="0" borderId="1" xfId="0" applyNumberFormat="1" applyFont="1" applyBorder="1"/>
    <xf numFmtId="0" fontId="4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166" fontId="2" fillId="2" borderId="1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39" fontId="6" fillId="0" borderId="0" xfId="0" applyNumberFormat="1" applyFont="1"/>
    <xf numFmtId="0" fontId="8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8F13-6BF3-4964-B13E-5C907C918973}">
  <dimension ref="A1:H48"/>
  <sheetViews>
    <sheetView tabSelected="1" workbookViewId="0">
      <selection activeCell="D7" activeCellId="1" sqref="A1:H1 D7"/>
    </sheetView>
  </sheetViews>
  <sheetFormatPr defaultRowHeight="14.4" x14ac:dyDescent="0.3"/>
  <cols>
    <col min="1" max="1" width="5.44140625" bestFit="1" customWidth="1"/>
    <col min="2" max="2" width="57.44140625" bestFit="1" customWidth="1"/>
    <col min="3" max="3" width="18.5546875" bestFit="1" customWidth="1"/>
    <col min="4" max="4" width="16.6640625" bestFit="1" customWidth="1"/>
    <col min="5" max="5" width="25.5546875" bestFit="1" customWidth="1"/>
    <col min="6" max="6" width="11.6640625" bestFit="1" customWidth="1"/>
    <col min="7" max="7" width="17.88671875" bestFit="1" customWidth="1"/>
    <col min="8" max="8" width="12.88671875" bestFit="1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" x14ac:dyDescent="0.35">
      <c r="A2" s="2" t="s">
        <v>1</v>
      </c>
      <c r="B2" s="3" t="s">
        <v>2</v>
      </c>
      <c r="C2" s="3"/>
      <c r="D2" s="4"/>
      <c r="E2" s="5"/>
      <c r="F2" s="6"/>
      <c r="G2" s="7"/>
      <c r="H2" s="7"/>
    </row>
    <row r="3" spans="1:8" ht="18" x14ac:dyDescent="0.35">
      <c r="A3" s="8"/>
      <c r="B3" s="9"/>
      <c r="C3" s="9"/>
      <c r="D3" s="2"/>
      <c r="E3" s="5"/>
      <c r="F3" s="6"/>
      <c r="G3" s="7"/>
      <c r="H3" s="7"/>
    </row>
    <row r="4" spans="1:8" ht="34.799999999999997" x14ac:dyDescent="0.3">
      <c r="A4" s="10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4" t="s">
        <v>9</v>
      </c>
      <c r="H4" s="14" t="s">
        <v>10</v>
      </c>
    </row>
    <row r="5" spans="1:8" ht="18" x14ac:dyDescent="0.35">
      <c r="A5" s="7"/>
      <c r="B5" s="7"/>
      <c r="C5" s="7"/>
      <c r="D5" s="7"/>
      <c r="E5" s="15"/>
      <c r="F5" s="16"/>
      <c r="G5" s="17"/>
      <c r="H5" s="17"/>
    </row>
    <row r="6" spans="1:8" ht="18" x14ac:dyDescent="0.35">
      <c r="A6" s="7"/>
      <c r="B6" s="7"/>
      <c r="C6" s="7"/>
      <c r="D6" s="7"/>
      <c r="E6" s="15"/>
      <c r="F6" s="16"/>
      <c r="G6" s="17"/>
      <c r="H6" s="17"/>
    </row>
    <row r="7" spans="1:8" ht="18" x14ac:dyDescent="0.35">
      <c r="A7" s="7"/>
      <c r="B7" s="18" t="s">
        <v>11</v>
      </c>
      <c r="C7" s="18"/>
      <c r="D7" s="7"/>
      <c r="E7" s="15"/>
      <c r="F7" s="16"/>
      <c r="G7" s="17"/>
      <c r="H7" s="17"/>
    </row>
    <row r="8" spans="1:8" ht="18" x14ac:dyDescent="0.35">
      <c r="A8" s="7"/>
      <c r="B8" s="18" t="s">
        <v>12</v>
      </c>
      <c r="C8" s="18"/>
      <c r="D8" s="7"/>
      <c r="E8" s="15"/>
      <c r="F8" s="16"/>
      <c r="G8" s="17"/>
      <c r="H8" s="17"/>
    </row>
    <row r="9" spans="1:8" ht="18" x14ac:dyDescent="0.35">
      <c r="A9" s="7">
        <f>+A8+1</f>
        <v>1</v>
      </c>
      <c r="B9" s="7" t="s">
        <v>13</v>
      </c>
      <c r="C9" s="7" t="s">
        <v>14</v>
      </c>
      <c r="D9" s="16" t="s">
        <v>15</v>
      </c>
      <c r="E9" s="15">
        <v>5623.4068148000006</v>
      </c>
      <c r="F9" s="16">
        <f t="shared" ref="F9:F14" si="0">+E9/$E$45</f>
        <v>0.12526221116392428</v>
      </c>
      <c r="G9" s="17">
        <v>44987</v>
      </c>
      <c r="H9" s="16">
        <v>6.25E-2</v>
      </c>
    </row>
    <row r="10" spans="1:8" ht="18" x14ac:dyDescent="0.35">
      <c r="A10" s="7">
        <f t="shared" ref="A10:A14" si="1">+A9+1</f>
        <v>2</v>
      </c>
      <c r="B10" s="7" t="s">
        <v>16</v>
      </c>
      <c r="C10" s="7" t="s">
        <v>17</v>
      </c>
      <c r="D10" s="16" t="s">
        <v>15</v>
      </c>
      <c r="E10" s="15">
        <v>3679.6449239999997</v>
      </c>
      <c r="F10" s="16">
        <f t="shared" si="0"/>
        <v>8.1964630100257646E-2</v>
      </c>
      <c r="G10" s="17">
        <v>44987</v>
      </c>
      <c r="H10" s="16">
        <v>6.25E-2</v>
      </c>
    </row>
    <row r="11" spans="1:8" ht="18" x14ac:dyDescent="0.35">
      <c r="A11" s="7">
        <f t="shared" si="1"/>
        <v>3</v>
      </c>
      <c r="B11" s="7" t="s">
        <v>18</v>
      </c>
      <c r="C11" s="7" t="s">
        <v>19</v>
      </c>
      <c r="D11" s="16" t="s">
        <v>15</v>
      </c>
      <c r="E11" s="15">
        <v>1043.26298</v>
      </c>
      <c r="F11" s="16">
        <f t="shared" si="0"/>
        <v>2.3238835816809505E-2</v>
      </c>
      <c r="G11" s="17">
        <v>45183</v>
      </c>
      <c r="H11" s="16">
        <v>6.7849999999999994E-2</v>
      </c>
    </row>
    <row r="12" spans="1:8" ht="18" x14ac:dyDescent="0.35">
      <c r="A12" s="7">
        <f t="shared" si="1"/>
        <v>4</v>
      </c>
      <c r="B12" s="7" t="s">
        <v>20</v>
      </c>
      <c r="C12" s="7" t="s">
        <v>21</v>
      </c>
      <c r="D12" s="16" t="s">
        <v>15</v>
      </c>
      <c r="E12" s="15">
        <v>1014.67866</v>
      </c>
      <c r="F12" s="16">
        <f t="shared" si="0"/>
        <v>2.2602115898486378E-2</v>
      </c>
      <c r="G12" s="17">
        <v>44973</v>
      </c>
      <c r="H12" s="16">
        <v>6.1749999999999999E-2</v>
      </c>
    </row>
    <row r="13" spans="1:8" ht="18" x14ac:dyDescent="0.35">
      <c r="A13" s="7">
        <f t="shared" si="1"/>
        <v>5</v>
      </c>
      <c r="B13" s="7" t="s">
        <v>22</v>
      </c>
      <c r="C13" s="7" t="s">
        <v>23</v>
      </c>
      <c r="D13" s="16" t="s">
        <v>15</v>
      </c>
      <c r="E13" s="15">
        <v>495.0079695</v>
      </c>
      <c r="F13" s="16">
        <f t="shared" si="0"/>
        <v>1.1026375086387851E-2</v>
      </c>
      <c r="G13" s="17">
        <v>45092</v>
      </c>
      <c r="H13" s="16">
        <v>6.6324999999999995E-2</v>
      </c>
    </row>
    <row r="14" spans="1:8" ht="18" x14ac:dyDescent="0.35">
      <c r="A14" s="7">
        <f t="shared" si="1"/>
        <v>6</v>
      </c>
      <c r="B14" s="7" t="s">
        <v>24</v>
      </c>
      <c r="C14" s="7" t="s">
        <v>25</v>
      </c>
      <c r="D14" s="16" t="s">
        <v>15</v>
      </c>
      <c r="E14" s="15">
        <v>166.19098</v>
      </c>
      <c r="F14" s="16">
        <f t="shared" si="0"/>
        <v>3.7019284422942643E-3</v>
      </c>
      <c r="G14" s="17">
        <v>45071</v>
      </c>
      <c r="H14" s="16">
        <v>6.4850000000000005E-2</v>
      </c>
    </row>
    <row r="15" spans="1:8" ht="18" x14ac:dyDescent="0.35">
      <c r="A15" s="7"/>
      <c r="B15" s="7"/>
      <c r="C15" s="7"/>
      <c r="D15" s="16"/>
      <c r="E15" s="15"/>
      <c r="F15" s="16"/>
      <c r="G15" s="17"/>
      <c r="H15" s="16"/>
    </row>
    <row r="16" spans="1:8" ht="18" x14ac:dyDescent="0.35">
      <c r="A16" s="7"/>
      <c r="B16" s="7"/>
      <c r="C16" s="7"/>
      <c r="D16" s="16"/>
      <c r="E16" s="15"/>
      <c r="F16" s="16"/>
      <c r="G16" s="17"/>
      <c r="H16" s="16"/>
    </row>
    <row r="17" spans="1:8" ht="18" x14ac:dyDescent="0.35">
      <c r="A17" s="7"/>
      <c r="B17" s="7"/>
      <c r="C17" s="7"/>
      <c r="D17" s="16"/>
      <c r="E17" s="15"/>
      <c r="F17" s="16"/>
      <c r="G17" s="17"/>
      <c r="H17" s="16"/>
    </row>
    <row r="18" spans="1:8" ht="18" x14ac:dyDescent="0.35">
      <c r="A18" s="7"/>
      <c r="B18" s="19" t="s">
        <v>26</v>
      </c>
      <c r="C18" s="19"/>
      <c r="D18" s="19"/>
      <c r="E18" s="20">
        <f>SUM(E9:E17)</f>
        <v>12022.1923283</v>
      </c>
      <c r="F18" s="21">
        <f>SUM(F9:F17)</f>
        <v>0.26779609650815994</v>
      </c>
      <c r="G18" s="22"/>
      <c r="H18" s="22"/>
    </row>
    <row r="19" spans="1:8" ht="18" x14ac:dyDescent="0.35">
      <c r="A19" s="7"/>
      <c r="B19" s="7"/>
      <c r="C19" s="7"/>
      <c r="D19" s="7"/>
      <c r="E19" s="15"/>
      <c r="F19" s="16"/>
      <c r="G19" s="17"/>
      <c r="H19" s="17"/>
    </row>
    <row r="20" spans="1:8" ht="18" x14ac:dyDescent="0.35">
      <c r="A20" s="7"/>
      <c r="B20" s="18" t="s">
        <v>27</v>
      </c>
      <c r="C20" s="7"/>
      <c r="D20" s="7"/>
      <c r="E20" s="15"/>
      <c r="F20" s="16"/>
      <c r="G20" s="17"/>
      <c r="H20" s="17"/>
    </row>
    <row r="21" spans="1:8" ht="18" x14ac:dyDescent="0.35">
      <c r="A21" s="7">
        <f>+A16+1</f>
        <v>1</v>
      </c>
      <c r="B21" s="7" t="s">
        <v>28</v>
      </c>
      <c r="C21" s="7" t="s">
        <v>29</v>
      </c>
      <c r="D21" s="16" t="s">
        <v>15</v>
      </c>
      <c r="E21" s="15">
        <v>3705.0199998000003</v>
      </c>
      <c r="F21" s="16">
        <f>+E21/$E$45</f>
        <v>8.2529863633566097E-2</v>
      </c>
      <c r="G21" s="17">
        <v>45255</v>
      </c>
      <c r="H21" s="16">
        <v>6.7987500000000006E-2</v>
      </c>
    </row>
    <row r="22" spans="1:8" ht="18" x14ac:dyDescent="0.35">
      <c r="A22" s="7">
        <f>+A21+1</f>
        <v>2</v>
      </c>
      <c r="B22" s="7" t="s">
        <v>30</v>
      </c>
      <c r="C22" s="7" t="s">
        <v>31</v>
      </c>
      <c r="D22" s="16" t="s">
        <v>15</v>
      </c>
      <c r="E22" s="15">
        <v>1010.34235</v>
      </c>
      <c r="F22" s="16">
        <f>+E22/$E$45</f>
        <v>2.2505523957554296E-2</v>
      </c>
      <c r="G22" s="17">
        <v>45259</v>
      </c>
      <c r="H22" s="16">
        <v>6.6866999999999996E-2</v>
      </c>
    </row>
    <row r="23" spans="1:8" ht="18" x14ac:dyDescent="0.35">
      <c r="A23" s="7">
        <f>+A22+1</f>
        <v>3</v>
      </c>
      <c r="B23" s="7" t="s">
        <v>32</v>
      </c>
      <c r="C23" s="7" t="s">
        <v>33</v>
      </c>
      <c r="D23" s="16" t="s">
        <v>15</v>
      </c>
      <c r="E23" s="15">
        <v>57.995407</v>
      </c>
      <c r="F23" s="16">
        <f>+E23/$E$45</f>
        <v>1.2918561927713038E-3</v>
      </c>
      <c r="G23" s="17">
        <v>45232</v>
      </c>
      <c r="H23" s="16">
        <v>6.7048499999999997E-2</v>
      </c>
    </row>
    <row r="24" spans="1:8" ht="18" x14ac:dyDescent="0.35">
      <c r="A24" s="7"/>
      <c r="B24" s="7"/>
      <c r="C24" s="7"/>
      <c r="D24" s="7"/>
      <c r="E24" s="7"/>
      <c r="F24" s="7"/>
      <c r="G24" s="7"/>
      <c r="H24" s="7"/>
    </row>
    <row r="25" spans="1:8" ht="18" x14ac:dyDescent="0.35">
      <c r="A25" s="7"/>
      <c r="B25" s="7"/>
      <c r="C25" s="7"/>
      <c r="D25" s="16"/>
      <c r="E25" s="15"/>
      <c r="F25" s="16"/>
      <c r="G25" s="17"/>
      <c r="H25" s="16"/>
    </row>
    <row r="26" spans="1:8" ht="18" x14ac:dyDescent="0.35">
      <c r="A26" s="7"/>
      <c r="B26" s="19" t="s">
        <v>26</v>
      </c>
      <c r="C26" s="19"/>
      <c r="D26" s="19"/>
      <c r="E26" s="20">
        <f>SUM(E21:E25)</f>
        <v>4773.357756800001</v>
      </c>
      <c r="F26" s="21">
        <f>SUM(F21:F25)</f>
        <v>0.1063272437838917</v>
      </c>
      <c r="G26" s="22"/>
      <c r="H26" s="22"/>
    </row>
    <row r="27" spans="1:8" ht="18" x14ac:dyDescent="0.35">
      <c r="A27" s="7"/>
      <c r="B27" s="7"/>
      <c r="C27" s="7"/>
      <c r="D27" s="7"/>
      <c r="E27" s="15"/>
      <c r="F27" s="16"/>
      <c r="G27" s="17"/>
      <c r="H27" s="17"/>
    </row>
    <row r="28" spans="1:8" ht="18" x14ac:dyDescent="0.35">
      <c r="A28" s="7"/>
      <c r="B28" s="18" t="s">
        <v>34</v>
      </c>
      <c r="C28" s="18"/>
      <c r="D28" s="7"/>
      <c r="E28" s="15"/>
      <c r="F28" s="16"/>
      <c r="G28" s="17"/>
      <c r="H28" s="17"/>
    </row>
    <row r="29" spans="1:8" ht="18" x14ac:dyDescent="0.35">
      <c r="A29" s="7"/>
      <c r="B29" s="18" t="s">
        <v>35</v>
      </c>
      <c r="C29" s="18"/>
      <c r="D29" s="7"/>
      <c r="E29" s="15"/>
      <c r="F29" s="16"/>
      <c r="G29" s="17"/>
      <c r="H29" s="17"/>
    </row>
    <row r="30" spans="1:8" ht="18" x14ac:dyDescent="0.35">
      <c r="A30" s="7">
        <f>+A23+1</f>
        <v>4</v>
      </c>
      <c r="B30" s="7" t="s">
        <v>36</v>
      </c>
      <c r="C30" s="7" t="s">
        <v>37</v>
      </c>
      <c r="D30" s="7" t="s">
        <v>38</v>
      </c>
      <c r="E30" s="15">
        <v>11520.458500000001</v>
      </c>
      <c r="F30" s="16">
        <f t="shared" ref="F30:F33" si="2">+E30/$E$45</f>
        <v>0.25661990193102369</v>
      </c>
      <c r="G30" s="17">
        <v>45306</v>
      </c>
      <c r="H30" s="16">
        <v>7.9557000000000003E-2</v>
      </c>
    </row>
    <row r="31" spans="1:8" ht="18" x14ac:dyDescent="0.35">
      <c r="A31" s="7">
        <f>+A30+1</f>
        <v>5</v>
      </c>
      <c r="B31" s="7" t="s">
        <v>39</v>
      </c>
      <c r="C31" s="7" t="s">
        <v>40</v>
      </c>
      <c r="D31" s="7" t="s">
        <v>38</v>
      </c>
      <c r="E31" s="15">
        <v>7408.1025</v>
      </c>
      <c r="F31" s="16">
        <f t="shared" si="2"/>
        <v>0.1650165691795141</v>
      </c>
      <c r="G31" s="17">
        <v>45157</v>
      </c>
      <c r="H31" s="16">
        <v>7.4749999999999997E-2</v>
      </c>
    </row>
    <row r="32" spans="1:8" ht="18" x14ac:dyDescent="0.35">
      <c r="A32" s="7">
        <f>+A31+1</f>
        <v>6</v>
      </c>
      <c r="B32" s="7" t="s">
        <v>41</v>
      </c>
      <c r="C32" s="7" t="s">
        <v>42</v>
      </c>
      <c r="D32" s="7" t="s">
        <v>43</v>
      </c>
      <c r="E32" s="15">
        <v>3420.3</v>
      </c>
      <c r="F32" s="16">
        <f t="shared" si="2"/>
        <v>7.6187683899445524E-2</v>
      </c>
      <c r="G32" s="17">
        <v>45142</v>
      </c>
      <c r="H32" s="16">
        <v>0.1076</v>
      </c>
    </row>
    <row r="33" spans="1:8" ht="18" x14ac:dyDescent="0.35">
      <c r="A33" s="7">
        <f>A32+1</f>
        <v>7</v>
      </c>
      <c r="B33" s="7" t="s">
        <v>44</v>
      </c>
      <c r="C33" s="7" t="s">
        <v>45</v>
      </c>
      <c r="D33" s="7" t="s">
        <v>46</v>
      </c>
      <c r="E33" s="15">
        <v>2284.9875000000002</v>
      </c>
      <c r="F33" s="16">
        <f t="shared" si="2"/>
        <v>5.0898431530621374E-2</v>
      </c>
      <c r="G33" s="17">
        <v>45382</v>
      </c>
      <c r="H33" s="16">
        <v>0</v>
      </c>
    </row>
    <row r="34" spans="1:8" ht="18" x14ac:dyDescent="0.35">
      <c r="A34" s="7"/>
      <c r="B34" s="7"/>
      <c r="C34" s="7"/>
      <c r="D34" s="7"/>
      <c r="E34" s="15"/>
      <c r="F34" s="16"/>
      <c r="G34" s="17"/>
      <c r="H34" s="16"/>
    </row>
    <row r="35" spans="1:8" ht="18" x14ac:dyDescent="0.35">
      <c r="A35" s="7"/>
      <c r="B35" s="7"/>
      <c r="C35" s="7"/>
      <c r="D35" s="7"/>
      <c r="E35" s="15"/>
      <c r="F35" s="16"/>
      <c r="G35" s="17"/>
      <c r="H35" s="16"/>
    </row>
    <row r="36" spans="1:8" ht="18" x14ac:dyDescent="0.35">
      <c r="A36" s="7"/>
      <c r="B36" s="7"/>
      <c r="C36" s="7"/>
      <c r="D36" s="7"/>
      <c r="E36" s="7"/>
      <c r="F36" s="7"/>
      <c r="G36" s="7"/>
      <c r="H36" s="7"/>
    </row>
    <row r="37" spans="1:8" ht="18" x14ac:dyDescent="0.35">
      <c r="A37" s="7"/>
      <c r="B37" s="19" t="s">
        <v>26</v>
      </c>
      <c r="C37" s="19"/>
      <c r="D37" s="19"/>
      <c r="E37" s="20">
        <f>SUM(E30:E36)</f>
        <v>24633.8485</v>
      </c>
      <c r="F37" s="21">
        <f>SUM(F30:F35)</f>
        <v>0.54872258654060468</v>
      </c>
      <c r="G37" s="22"/>
      <c r="H37" s="22"/>
    </row>
    <row r="38" spans="1:8" ht="18" x14ac:dyDescent="0.35">
      <c r="A38" s="7"/>
      <c r="B38" s="7"/>
      <c r="C38" s="7"/>
      <c r="D38" s="7"/>
      <c r="E38" s="15"/>
      <c r="F38" s="16"/>
      <c r="G38" s="17"/>
      <c r="H38" s="17"/>
    </row>
    <row r="39" spans="1:8" ht="18" x14ac:dyDescent="0.35">
      <c r="A39" s="7"/>
      <c r="B39" s="18" t="s">
        <v>47</v>
      </c>
      <c r="C39" s="18"/>
      <c r="D39" s="7" t="s">
        <v>48</v>
      </c>
      <c r="E39" s="15">
        <v>2498.9499999999998</v>
      </c>
      <c r="F39" s="16">
        <f>+E39/$E$45</f>
        <v>5.5664477583989527E-2</v>
      </c>
      <c r="G39" s="17"/>
      <c r="H39" s="17"/>
    </row>
    <row r="40" spans="1:8" ht="18" x14ac:dyDescent="0.35">
      <c r="A40" s="7"/>
      <c r="B40" s="19" t="s">
        <v>26</v>
      </c>
      <c r="C40" s="19"/>
      <c r="D40" s="19"/>
      <c r="E40" s="20">
        <f>+E39</f>
        <v>2498.9499999999998</v>
      </c>
      <c r="F40" s="21">
        <f>SUM(F39)</f>
        <v>5.5664477583989527E-2</v>
      </c>
      <c r="G40" s="22"/>
      <c r="H40" s="22"/>
    </row>
    <row r="41" spans="1:8" ht="18" x14ac:dyDescent="0.35">
      <c r="A41" s="7"/>
      <c r="B41" s="7"/>
      <c r="C41" s="7"/>
      <c r="D41" s="7"/>
      <c r="E41" s="15"/>
      <c r="F41" s="16"/>
      <c r="G41" s="17"/>
      <c r="H41" s="17"/>
    </row>
    <row r="42" spans="1:8" ht="18" x14ac:dyDescent="0.35">
      <c r="A42" s="7"/>
      <c r="B42" s="18" t="s">
        <v>49</v>
      </c>
      <c r="C42" s="18"/>
      <c r="D42" s="7"/>
      <c r="E42" s="15"/>
      <c r="F42" s="16"/>
      <c r="G42" s="17"/>
      <c r="H42" s="17"/>
    </row>
    <row r="43" spans="1:8" ht="18" x14ac:dyDescent="0.35">
      <c r="A43" s="7"/>
      <c r="B43" s="18" t="s">
        <v>50</v>
      </c>
      <c r="C43" s="18"/>
      <c r="D43" s="7"/>
      <c r="E43" s="15">
        <f>E45-E18-E37-E26-E40</f>
        <v>964.73419340000692</v>
      </c>
      <c r="F43" s="16">
        <f>+E43/$E$45</f>
        <v>2.1489595583354171E-2</v>
      </c>
      <c r="G43" s="17"/>
      <c r="H43" s="17"/>
    </row>
    <row r="44" spans="1:8" ht="18" x14ac:dyDescent="0.35">
      <c r="A44" s="7"/>
      <c r="B44" s="19" t="s">
        <v>26</v>
      </c>
      <c r="C44" s="19"/>
      <c r="D44" s="19"/>
      <c r="E44" s="20">
        <f>SUM(E43:E43)</f>
        <v>964.73419340000692</v>
      </c>
      <c r="F44" s="21">
        <f>SUM(F43)</f>
        <v>2.1489595583354171E-2</v>
      </c>
      <c r="G44" s="22"/>
      <c r="H44" s="22"/>
    </row>
    <row r="45" spans="1:8" ht="18" x14ac:dyDescent="0.35">
      <c r="A45" s="7"/>
      <c r="B45" s="23" t="s">
        <v>51</v>
      </c>
      <c r="C45" s="23"/>
      <c r="D45" s="23"/>
      <c r="E45" s="24">
        <v>44893.082778500007</v>
      </c>
      <c r="F45" s="25">
        <f>+F44+F37+F18+F26+F40</f>
        <v>1</v>
      </c>
      <c r="G45" s="26"/>
      <c r="H45" s="26"/>
    </row>
    <row r="46" spans="1:8" ht="18" x14ac:dyDescent="0.35">
      <c r="A46" s="27"/>
      <c r="B46" s="27"/>
      <c r="C46" s="27"/>
      <c r="D46" s="27"/>
      <c r="E46" s="28"/>
      <c r="F46" s="27"/>
      <c r="G46" s="27"/>
      <c r="H46" s="27"/>
    </row>
    <row r="47" spans="1:8" ht="18" x14ac:dyDescent="0.35">
      <c r="A47" s="27"/>
      <c r="B47" s="27"/>
      <c r="C47" s="27"/>
      <c r="D47" s="28"/>
      <c r="E47" s="28"/>
      <c r="F47" s="29"/>
      <c r="G47" s="27"/>
      <c r="H47" s="27"/>
    </row>
    <row r="48" spans="1:8" ht="18" x14ac:dyDescent="0.35">
      <c r="A48" s="27"/>
      <c r="B48" s="30" t="s">
        <v>52</v>
      </c>
      <c r="C48" s="30"/>
      <c r="D48" s="30"/>
      <c r="E48" s="30"/>
      <c r="F48" s="30"/>
      <c r="G48" s="30"/>
      <c r="H48" s="30"/>
    </row>
  </sheetData>
  <mergeCells count="2">
    <mergeCell ref="A1:H1"/>
    <mergeCell ref="B48:H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Raja Kumar</dc:creator>
  <cp:lastModifiedBy>Mr. Raja Kumar</cp:lastModifiedBy>
  <dcterms:created xsi:type="dcterms:W3CDTF">2023-01-20T05:42:52Z</dcterms:created>
  <dcterms:modified xsi:type="dcterms:W3CDTF">2023-01-20T05:43:56Z</dcterms:modified>
</cp:coreProperties>
</file>