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\OneDrive - IIFCL Asset Management Company Limited\Backup\SEBI\COMPLIANCES\FORTNIGHTLY PORTFOLIO DISCLOSURE OCT 2020 ONWARDS\FINANCIAL YEAR 2022-23\"/>
    </mc:Choice>
  </mc:AlternateContent>
  <bookViews>
    <workbookView xWindow="0" yWindow="0" windowWidth="20490" windowHeight="7155"/>
  </bookViews>
  <sheets>
    <sheet name="Series I" sheetId="1" r:id="rId1"/>
  </sheets>
  <definedNames>
    <definedName name="_xlnm._FilterDatabase" localSheetId="0" hidden="1">'Series I'!$B$4:$J$76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A21" i="1"/>
  <c r="A22" i="1" s="1"/>
  <c r="A23" i="1" s="1"/>
  <c r="F9" i="1" l="1"/>
  <c r="F39" i="1" l="1"/>
  <c r="F40" i="1" s="1"/>
  <c r="E40" i="1"/>
  <c r="A9" i="1" l="1"/>
  <c r="A10" i="1" s="1"/>
  <c r="A11" i="1" s="1"/>
  <c r="F33" i="1" l="1"/>
  <c r="F32" i="1"/>
  <c r="F31" i="1"/>
  <c r="F23" i="1"/>
  <c r="F22" i="1"/>
  <c r="E18" i="1" l="1"/>
  <c r="E26" i="1"/>
  <c r="F21" i="1"/>
  <c r="F26" i="1" s="1"/>
  <c r="E37" i="1"/>
  <c r="F30" i="1"/>
  <c r="E43" i="1" l="1"/>
  <c r="E44" i="1" s="1"/>
  <c r="F37" i="1"/>
  <c r="F18" i="1"/>
  <c r="F43" i="1" l="1"/>
  <c r="F44" i="1" l="1"/>
  <c r="F45" i="1" s="1"/>
  <c r="A30" i="1" l="1"/>
  <c r="A31" i="1" s="1"/>
  <c r="A32" i="1" s="1"/>
  <c r="A33" i="1" s="1"/>
</calcChain>
</file>

<file path=xl/sharedStrings.xml><?xml version="1.0" encoding="utf-8"?>
<sst xmlns="http://schemas.openxmlformats.org/spreadsheetml/2006/main" count="58" uniqueCount="48">
  <si>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</si>
  <si>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</si>
  <si>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</si>
  <si>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</si>
  <si>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</si>
  <si>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</si>
  <si>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</si>
  <si>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</si>
  <si>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</si>
  <si>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</si>
  <si>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</si>
  <si>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</si>
  <si>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</si>
  <si>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</si>
  <si>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</si>
  <si>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</si>
  <si>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</si>
  <si>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GMR Warora Energy Limited</t>
  </si>
  <si>
    <t>ISIN</t>
  </si>
  <si>
    <t>INE477K07018</t>
  </si>
  <si>
    <t>Green Infra Wind Energy Limited</t>
  </si>
  <si>
    <t>CARE D</t>
  </si>
  <si>
    <t>ICRA AAA</t>
  </si>
  <si>
    <t>NIIF Infrastructure Finance Limted</t>
  </si>
  <si>
    <t>INE246R07418</t>
  </si>
  <si>
    <t>Aggregated Yield %</t>
  </si>
  <si>
    <t>Governmnet Securities</t>
  </si>
  <si>
    <t>Fixed Deposit</t>
  </si>
  <si>
    <t>IN0020200211</t>
  </si>
  <si>
    <t>4.48% GOI 02NOV2023</t>
  </si>
  <si>
    <t>IN0020130061</t>
  </si>
  <si>
    <t>8.83% GOI 25NOV2023</t>
  </si>
  <si>
    <t>4.56% GOI 29NOV2023</t>
  </si>
  <si>
    <t>IN0020210210</t>
  </si>
  <si>
    <t>Power Finance Corporation Limited</t>
  </si>
  <si>
    <t>INE134E08LB1</t>
  </si>
  <si>
    <t>IN002022Z085</t>
  </si>
  <si>
    <t>364 DAY TBILL 25MAY23</t>
  </si>
  <si>
    <t>364 DAY TBILL 15JUN23</t>
  </si>
  <si>
    <t>IN002022Z119</t>
  </si>
  <si>
    <t>IN002022Z242</t>
  </si>
  <si>
    <t>364 DAY TBILL 14SEP23</t>
  </si>
  <si>
    <t>CRISIL AA +</t>
  </si>
  <si>
    <t>INE124L07097</t>
  </si>
  <si>
    <t>Portfolio as on March 15, 2023</t>
  </si>
  <si>
    <t>Note: IIFCL Mutual Fund Infrastructure Debt Fund Series-I is not in compliance of SEBI Circular No. SEBI/HO/IMD/IMD-II DOF3/P/CIR/2022/39 dated 30.03.2022 on rebalancing of portfolio.</t>
  </si>
  <si>
    <t>Note : The Board of Trustees of IIFCL Mutual Fund (IDF) in their meeting held on 31st January, 2023 decided  to premature wind up IIFCL Mutual Fund Infrastructure Debt Fund Series-I in terms of the SEBI (Mutual Funds) Regulations, 1996.</t>
  </si>
  <si>
    <t xml:space="preserve">IIFCL MF INFRASTRUCTURE DEBT FUND SR - I (BSE SCRIP CODE-537488)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</si>
</sst>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8" x14ac:knownFonts="1">
    <font>
      <sz val="10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3" fillId="0" borderId="1" xfId="2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 wrapText="1"/>
    </xf>
    <xf numFmtId="39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39" fontId="3" fillId="0" borderId="1" xfId="0" applyNumberFormat="1" applyFont="1" applyBorder="1"/>
    <xf numFmtId="10" fontId="3" fillId="0" borderId="1" xfId="0" applyNumberFormat="1" applyFont="1" applyBorder="1"/>
    <xf numFmtId="166" fontId="3" fillId="0" borderId="1" xfId="0" applyNumberFormat="1" applyFont="1" applyBorder="1"/>
    <xf numFmtId="0" fontId="5" fillId="0" borderId="1" xfId="0" applyFont="1" applyBorder="1"/>
    <xf numFmtId="39" fontId="3" fillId="0" borderId="1" xfId="0" applyNumberFormat="1" applyFont="1" applyFill="1" applyBorder="1"/>
    <xf numFmtId="10" fontId="3" fillId="0" borderId="1" xfId="0" applyNumberFormat="1" applyFont="1" applyFill="1" applyBorder="1"/>
    <xf numFmtId="166" fontId="3" fillId="0" borderId="1" xfId="0" applyNumberFormat="1" applyFont="1" applyFill="1" applyBorder="1"/>
    <xf numFmtId="4" fontId="3" fillId="0" borderId="0" xfId="0" applyNumberFormat="1" applyFont="1"/>
    <xf numFmtId="15" fontId="3" fillId="0" borderId="0" xfId="0" applyNumberFormat="1" applyFont="1" applyFill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0" fontId="5" fillId="0" borderId="1" xfId="0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166" fontId="1" fillId="2" borderId="1" xfId="0" applyNumberFormat="1" applyFont="1" applyFill="1" applyBorder="1"/>
    <xf numFmtId="0" fontId="5" fillId="0" borderId="0" xfId="0" applyFont="1"/>
    <xf numFmtId="15" fontId="3" fillId="0" borderId="0" xfId="0" applyNumberFormat="1" applyFont="1"/>
    <xf numFmtId="10" fontId="3" fillId="0" borderId="0" xfId="0" applyNumberFormat="1" applyFont="1" applyFill="1"/>
    <xf numFmtId="10" fontId="3" fillId="0" borderId="0" xfId="2" applyNumberFormat="1" applyFont="1"/>
    <xf numFmtId="9" fontId="3" fillId="0" borderId="0" xfId="0" applyNumberFormat="1" applyFont="1"/>
    <xf numFmtId="15" fontId="3" fillId="0" borderId="0" xfId="1" applyNumberFormat="1" applyFont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9" zoomScale="85" zoomScaleNormal="85" workbookViewId="0">
      <selection activeCell="Q35" sqref="Q35"/>
    </sheetView>
  </sheetViews>
  <sheetFormatPr defaultColWidth="9.140625" defaultRowHeight="18.75" x14ac:dyDescent="0.3"/>
  <cols>
    <col min="1" max="1" width="9.5703125" style="1" bestFit="1" customWidth="1"/>
    <col min="2" max="2" width="57.42578125" style="1" bestFit="1" customWidth="1"/>
    <col min="3" max="3" width="18.5703125" style="1" bestFit="1" customWidth="1"/>
    <col min="4" max="4" width="16.7109375" style="1" bestFit="1" customWidth="1"/>
    <col min="5" max="5" width="25.5703125" style="1" bestFit="1" customWidth="1"/>
    <col min="6" max="6" width="11.7109375" style="1" bestFit="1" customWidth="1"/>
    <col min="7" max="7" width="17.85546875" style="1" bestFit="1" customWidth="1"/>
    <col min="8" max="8" width="14.42578125" style="1" bestFit="1" customWidth="1"/>
    <col min="9" max="9" width="15.7109375" style="35" bestFit="1" customWidth="1"/>
    <col min="10" max="16384" width="9.140625" style="1"/>
  </cols>
  <sheetData>
    <row r="1" spans="1:10" ht="18.75" customHeight="1" x14ac:dyDescent="0.3">
      <c r="A1" s="41" t="s">
        <v>47</v>
      </c>
      <c r="B1" s="41"/>
      <c r="C1" s="41"/>
      <c r="D1" s="41"/>
      <c r="E1" s="41"/>
      <c r="F1" s="41"/>
      <c r="G1" s="41"/>
      <c r="H1" s="41"/>
    </row>
    <row r="2" spans="1:10" x14ac:dyDescent="0.3">
      <c r="A2" s="2" t="s">
        <v>0</v>
      </c>
      <c r="B2" s="3" t="s">
        <v>44</v>
      </c>
      <c r="C2" s="3"/>
      <c r="D2" s="4"/>
      <c r="E2" s="5"/>
      <c r="F2" s="6"/>
      <c r="G2" s="7"/>
      <c r="H2" s="7"/>
    </row>
    <row r="3" spans="1:10" x14ac:dyDescent="0.3">
      <c r="A3" s="9"/>
      <c r="B3" s="10"/>
      <c r="C3" s="10"/>
      <c r="D3" s="2"/>
      <c r="E3" s="5"/>
      <c r="F3" s="6"/>
      <c r="G3" s="7"/>
      <c r="H3" s="7"/>
    </row>
    <row r="4" spans="1:10" ht="56.25" x14ac:dyDescent="0.3">
      <c r="A4" s="11" t="s">
        <v>13</v>
      </c>
      <c r="B4" s="12" t="s">
        <v>6</v>
      </c>
      <c r="C4" s="12" t="s">
        <v>18</v>
      </c>
      <c r="D4" s="12" t="s">
        <v>15</v>
      </c>
      <c r="E4" s="13" t="s">
        <v>8</v>
      </c>
      <c r="F4" s="14" t="s">
        <v>12</v>
      </c>
      <c r="G4" s="15" t="s">
        <v>2</v>
      </c>
      <c r="H4" s="15" t="s">
        <v>25</v>
      </c>
    </row>
    <row r="5" spans="1:10" x14ac:dyDescent="0.3">
      <c r="A5" s="7"/>
      <c r="B5" s="7"/>
      <c r="C5" s="7"/>
      <c r="D5" s="7"/>
      <c r="E5" s="16"/>
      <c r="F5" s="17"/>
      <c r="G5" s="18"/>
      <c r="H5" s="18"/>
    </row>
    <row r="6" spans="1:10" x14ac:dyDescent="0.3">
      <c r="A6" s="7"/>
      <c r="B6" s="7"/>
      <c r="C6" s="7"/>
      <c r="D6" s="7"/>
      <c r="E6" s="16"/>
      <c r="F6" s="17"/>
      <c r="G6" s="18"/>
      <c r="H6" s="18"/>
    </row>
    <row r="7" spans="1:10" x14ac:dyDescent="0.3">
      <c r="A7" s="7"/>
      <c r="B7" s="19" t="s">
        <v>1</v>
      </c>
      <c r="C7" s="19"/>
      <c r="D7" s="7"/>
      <c r="E7" s="16"/>
      <c r="F7" s="17"/>
      <c r="G7" s="18"/>
      <c r="H7" s="18"/>
    </row>
    <row r="8" spans="1:10" x14ac:dyDescent="0.3">
      <c r="A8" s="7"/>
      <c r="B8" s="19" t="s">
        <v>4</v>
      </c>
      <c r="C8" s="19"/>
      <c r="D8" s="7"/>
      <c r="E8" s="16"/>
      <c r="F8" s="17"/>
      <c r="G8" s="18"/>
      <c r="H8" s="18"/>
      <c r="I8" s="1"/>
    </row>
    <row r="9" spans="1:10" x14ac:dyDescent="0.3">
      <c r="A9" s="7">
        <f>+A8+1</f>
        <v>1</v>
      </c>
      <c r="B9" s="8" t="s">
        <v>41</v>
      </c>
      <c r="C9" s="8" t="s">
        <v>40</v>
      </c>
      <c r="D9" s="21" t="s">
        <v>5</v>
      </c>
      <c r="E9" s="20">
        <v>1052.0211300000001</v>
      </c>
      <c r="F9" s="21">
        <f>+E9/$E$45</f>
        <v>2.3230551392737251E-2</v>
      </c>
      <c r="G9" s="22">
        <v>45183</v>
      </c>
      <c r="H9" s="21">
        <v>7.2400000000000006E-2</v>
      </c>
      <c r="I9" s="36"/>
      <c r="J9" s="37"/>
    </row>
    <row r="10" spans="1:10" x14ac:dyDescent="0.3">
      <c r="A10" s="7">
        <f t="shared" ref="A10:A11" si="0">+A9+1</f>
        <v>2</v>
      </c>
      <c r="B10" s="8" t="s">
        <v>38</v>
      </c>
      <c r="C10" s="8" t="s">
        <v>39</v>
      </c>
      <c r="D10" s="21" t="s">
        <v>5</v>
      </c>
      <c r="E10" s="20">
        <v>499.96177649999998</v>
      </c>
      <c r="F10" s="21">
        <f t="shared" ref="F10:F11" si="1">+E10/$E$45</f>
        <v>1.1040070785828669E-2</v>
      </c>
      <c r="G10" s="22">
        <v>45092</v>
      </c>
      <c r="H10" s="21">
        <v>6.8500000000000005E-2</v>
      </c>
      <c r="I10" s="36"/>
      <c r="J10" s="37"/>
    </row>
    <row r="11" spans="1:10" x14ac:dyDescent="0.3">
      <c r="A11" s="7">
        <f t="shared" si="0"/>
        <v>3</v>
      </c>
      <c r="B11" s="8" t="s">
        <v>37</v>
      </c>
      <c r="C11" s="8" t="s">
        <v>36</v>
      </c>
      <c r="D11" s="21" t="s">
        <v>5</v>
      </c>
      <c r="E11" s="20">
        <v>167.83063000000001</v>
      </c>
      <c r="F11" s="21">
        <f t="shared" si="1"/>
        <v>3.7060073836068957E-3</v>
      </c>
      <c r="G11" s="22">
        <v>45071</v>
      </c>
      <c r="H11" s="21">
        <v>6.7400000000000002E-2</v>
      </c>
      <c r="I11" s="36"/>
      <c r="J11" s="37"/>
    </row>
    <row r="12" spans="1:10" x14ac:dyDescent="0.3">
      <c r="A12" s="7"/>
      <c r="B12" s="7"/>
      <c r="C12" s="7"/>
      <c r="D12" s="7"/>
      <c r="E12" s="7"/>
      <c r="F12" s="7"/>
      <c r="G12" s="7"/>
      <c r="H12" s="7"/>
      <c r="I12" s="36"/>
      <c r="J12" s="37"/>
    </row>
    <row r="13" spans="1:10" x14ac:dyDescent="0.3">
      <c r="A13" s="7"/>
      <c r="B13" s="7"/>
      <c r="C13" s="7"/>
      <c r="D13" s="7"/>
      <c r="E13" s="7"/>
      <c r="F13" s="7"/>
      <c r="G13" s="7"/>
      <c r="H13" s="7"/>
      <c r="I13" s="36"/>
      <c r="J13" s="37"/>
    </row>
    <row r="14" spans="1:10" x14ac:dyDescent="0.3">
      <c r="A14" s="7"/>
      <c r="B14" s="8"/>
      <c r="C14" s="8"/>
      <c r="D14" s="21"/>
      <c r="E14" s="20"/>
      <c r="F14" s="21"/>
      <c r="G14" s="22"/>
      <c r="H14" s="21"/>
      <c r="I14" s="36"/>
      <c r="J14" s="37"/>
    </row>
    <row r="15" spans="1:10" x14ac:dyDescent="0.3">
      <c r="A15" s="7"/>
      <c r="B15" s="8"/>
      <c r="C15" s="8"/>
      <c r="D15" s="21"/>
      <c r="E15" s="20"/>
      <c r="F15" s="21"/>
      <c r="G15" s="22"/>
      <c r="H15" s="21"/>
      <c r="I15" s="24"/>
      <c r="J15" s="37"/>
    </row>
    <row r="16" spans="1:10" x14ac:dyDescent="0.3">
      <c r="A16" s="7"/>
      <c r="B16" s="8"/>
      <c r="C16" s="8"/>
      <c r="D16" s="21"/>
      <c r="E16" s="20"/>
      <c r="F16" s="21"/>
      <c r="G16" s="22"/>
      <c r="H16" s="21"/>
      <c r="I16" s="24"/>
      <c r="J16" s="37"/>
    </row>
    <row r="17" spans="1:12" x14ac:dyDescent="0.3">
      <c r="A17" s="7"/>
      <c r="B17" s="8"/>
      <c r="C17" s="8"/>
      <c r="D17" s="21"/>
      <c r="E17" s="20"/>
      <c r="F17" s="21"/>
      <c r="G17" s="22"/>
      <c r="H17" s="21"/>
      <c r="I17" s="1"/>
      <c r="J17" s="37"/>
    </row>
    <row r="18" spans="1:12" x14ac:dyDescent="0.3">
      <c r="A18" s="7"/>
      <c r="B18" s="25" t="s">
        <v>16</v>
      </c>
      <c r="C18" s="25"/>
      <c r="D18" s="25"/>
      <c r="E18" s="26">
        <f>SUM(E9:E17)</f>
        <v>1719.8135365000001</v>
      </c>
      <c r="F18" s="27">
        <f>SUM(F9:F17)</f>
        <v>3.7976629562172813E-2</v>
      </c>
      <c r="G18" s="28"/>
      <c r="H18" s="28"/>
      <c r="I18" s="1"/>
      <c r="J18" s="37"/>
    </row>
    <row r="19" spans="1:12" x14ac:dyDescent="0.3">
      <c r="A19" s="7"/>
      <c r="B19" s="7"/>
      <c r="C19" s="7"/>
      <c r="D19" s="7"/>
      <c r="E19" s="16"/>
      <c r="F19" s="17"/>
      <c r="G19" s="18"/>
      <c r="H19" s="18"/>
      <c r="I19" s="1"/>
      <c r="J19" s="37"/>
      <c r="L19" s="38"/>
    </row>
    <row r="20" spans="1:12" x14ac:dyDescent="0.3">
      <c r="A20" s="7"/>
      <c r="B20" s="19" t="s">
        <v>26</v>
      </c>
      <c r="C20" s="7"/>
      <c r="D20" s="7"/>
      <c r="E20" s="16"/>
      <c r="F20" s="17"/>
      <c r="G20" s="18"/>
      <c r="H20" s="18"/>
      <c r="I20" s="1"/>
      <c r="J20" s="37"/>
      <c r="L20" s="38"/>
    </row>
    <row r="21" spans="1:12" x14ac:dyDescent="0.3">
      <c r="A21" s="7">
        <f t="shared" ref="A21:A23" si="2">+A20+1</f>
        <v>1</v>
      </c>
      <c r="B21" s="7" t="s">
        <v>31</v>
      </c>
      <c r="C21" s="7" t="s">
        <v>30</v>
      </c>
      <c r="D21" s="21" t="s">
        <v>5</v>
      </c>
      <c r="E21" s="20">
        <v>3682.5058670999997</v>
      </c>
      <c r="F21" s="21">
        <f>+E21/$E$45</f>
        <v>8.1316467284001215E-2</v>
      </c>
      <c r="G21" s="22">
        <v>45255</v>
      </c>
      <c r="H21" s="21">
        <v>7.2430499999999995E-2</v>
      </c>
      <c r="I21" s="24"/>
      <c r="J21" s="37"/>
      <c r="L21" s="38"/>
    </row>
    <row r="22" spans="1:12" x14ac:dyDescent="0.3">
      <c r="A22" s="7">
        <f t="shared" si="2"/>
        <v>2</v>
      </c>
      <c r="B22" s="7" t="s">
        <v>32</v>
      </c>
      <c r="C22" s="7" t="s">
        <v>33</v>
      </c>
      <c r="D22" s="21" t="s">
        <v>5</v>
      </c>
      <c r="E22" s="20">
        <v>1011.6281</v>
      </c>
      <c r="F22" s="21">
        <f>+E22/$E$45</f>
        <v>2.2338599384773894E-2</v>
      </c>
      <c r="G22" s="22">
        <v>45259</v>
      </c>
      <c r="H22" s="21">
        <v>6.9928000000000004E-2</v>
      </c>
      <c r="I22" s="24"/>
      <c r="J22" s="37"/>
      <c r="L22" s="38"/>
    </row>
    <row r="23" spans="1:12" x14ac:dyDescent="0.3">
      <c r="A23" s="7">
        <f t="shared" si="2"/>
        <v>3</v>
      </c>
      <c r="B23" s="7" t="s">
        <v>29</v>
      </c>
      <c r="C23" s="7" t="s">
        <v>28</v>
      </c>
      <c r="D23" s="21" t="s">
        <v>5</v>
      </c>
      <c r="E23" s="20">
        <v>58.079599999999999</v>
      </c>
      <c r="F23" s="21">
        <f>+E23/$E$45</f>
        <v>1.282503833995827E-3</v>
      </c>
      <c r="G23" s="22">
        <v>45232</v>
      </c>
      <c r="H23" s="21">
        <v>7.0515999999999995E-2</v>
      </c>
      <c r="I23" s="24"/>
      <c r="J23" s="37"/>
      <c r="L23" s="38"/>
    </row>
    <row r="24" spans="1:12" x14ac:dyDescent="0.3">
      <c r="A24" s="7"/>
      <c r="B24" s="7"/>
      <c r="C24" s="7"/>
      <c r="D24" s="7"/>
      <c r="E24" s="7"/>
      <c r="F24" s="7"/>
      <c r="G24" s="7"/>
      <c r="H24" s="7"/>
      <c r="I24" s="24"/>
      <c r="J24" s="37"/>
      <c r="L24" s="38"/>
    </row>
    <row r="25" spans="1:12" x14ac:dyDescent="0.3">
      <c r="A25" s="7"/>
      <c r="B25" s="7"/>
      <c r="C25" s="7"/>
      <c r="D25" s="21"/>
      <c r="E25" s="20"/>
      <c r="F25" s="21"/>
      <c r="G25" s="22"/>
      <c r="H25" s="21"/>
      <c r="I25" s="1"/>
      <c r="J25" s="37"/>
      <c r="L25" s="38"/>
    </row>
    <row r="26" spans="1:12" x14ac:dyDescent="0.3">
      <c r="A26" s="7"/>
      <c r="B26" s="25" t="s">
        <v>16</v>
      </c>
      <c r="C26" s="25"/>
      <c r="D26" s="25"/>
      <c r="E26" s="26">
        <f>SUM(E21:E25)</f>
        <v>4752.2135670999996</v>
      </c>
      <c r="F26" s="27">
        <f>SUM(F21:F25)</f>
        <v>0.10493757050277093</v>
      </c>
      <c r="G26" s="28"/>
      <c r="H26" s="28"/>
      <c r="I26" s="1"/>
      <c r="J26" s="37"/>
      <c r="L26" s="38"/>
    </row>
    <row r="27" spans="1:12" x14ac:dyDescent="0.3">
      <c r="A27" s="7"/>
      <c r="B27" s="7"/>
      <c r="C27" s="7"/>
      <c r="D27" s="7"/>
      <c r="E27" s="16"/>
      <c r="F27" s="17"/>
      <c r="G27" s="18"/>
      <c r="H27" s="18"/>
      <c r="I27" s="1"/>
      <c r="J27" s="37"/>
      <c r="L27" s="38"/>
    </row>
    <row r="28" spans="1:12" x14ac:dyDescent="0.3">
      <c r="A28" s="7"/>
      <c r="B28" s="19" t="s">
        <v>11</v>
      </c>
      <c r="C28" s="19"/>
      <c r="D28" s="7"/>
      <c r="E28" s="16"/>
      <c r="F28" s="17"/>
      <c r="G28" s="18"/>
      <c r="H28" s="18"/>
      <c r="I28" s="1"/>
      <c r="L28" s="38"/>
    </row>
    <row r="29" spans="1:12" x14ac:dyDescent="0.3">
      <c r="A29" s="7"/>
      <c r="B29" s="19" t="s">
        <v>10</v>
      </c>
      <c r="C29" s="19"/>
      <c r="D29" s="7"/>
      <c r="E29" s="16"/>
      <c r="F29" s="17"/>
      <c r="G29" s="18"/>
      <c r="H29" s="18"/>
      <c r="I29" s="1"/>
      <c r="L29" s="38"/>
    </row>
    <row r="30" spans="1:12" x14ac:dyDescent="0.3">
      <c r="A30" s="7">
        <f>+A23+1</f>
        <v>4</v>
      </c>
      <c r="B30" s="8" t="s">
        <v>23</v>
      </c>
      <c r="C30" s="8" t="s">
        <v>24</v>
      </c>
      <c r="D30" s="8" t="s">
        <v>22</v>
      </c>
      <c r="E30" s="20">
        <v>11509.280500000001</v>
      </c>
      <c r="F30" s="21">
        <f t="shared" ref="F30:F33" si="3">+E30/$E$45</f>
        <v>0.25414597152500035</v>
      </c>
      <c r="G30" s="22">
        <v>45306</v>
      </c>
      <c r="H30" s="21">
        <v>8.0237000000000003E-2</v>
      </c>
      <c r="I30" s="24"/>
      <c r="L30" s="38"/>
    </row>
    <row r="31" spans="1:12" x14ac:dyDescent="0.3">
      <c r="A31" s="7">
        <f>+A30+1</f>
        <v>5</v>
      </c>
      <c r="B31" s="8" t="s">
        <v>34</v>
      </c>
      <c r="C31" s="8" t="s">
        <v>35</v>
      </c>
      <c r="D31" s="8" t="s">
        <v>22</v>
      </c>
      <c r="E31" s="20">
        <v>7425.2475000000004</v>
      </c>
      <c r="F31" s="21">
        <f t="shared" si="3"/>
        <v>0.16396305048791537</v>
      </c>
      <c r="G31" s="22">
        <v>45157</v>
      </c>
      <c r="H31" s="21">
        <v>7.6399999999999996E-2</v>
      </c>
      <c r="I31" s="24"/>
      <c r="L31" s="38"/>
    </row>
    <row r="32" spans="1:12" x14ac:dyDescent="0.3">
      <c r="A32" s="7">
        <f>+A31+1</f>
        <v>6</v>
      </c>
      <c r="B32" s="8" t="s">
        <v>20</v>
      </c>
      <c r="C32" s="8" t="s">
        <v>19</v>
      </c>
      <c r="D32" s="8" t="s">
        <v>42</v>
      </c>
      <c r="E32" s="20">
        <v>3345.2559999999999</v>
      </c>
      <c r="F32" s="21">
        <f t="shared" si="3"/>
        <v>7.386937316540651E-2</v>
      </c>
      <c r="G32" s="22">
        <v>45142</v>
      </c>
      <c r="H32" s="21">
        <v>0.108325</v>
      </c>
      <c r="I32" s="24"/>
      <c r="L32" s="38"/>
    </row>
    <row r="33" spans="1:12" x14ac:dyDescent="0.3">
      <c r="A33" s="7">
        <f>A32+1</f>
        <v>7</v>
      </c>
      <c r="B33" s="8" t="s">
        <v>17</v>
      </c>
      <c r="C33" s="8" t="s">
        <v>43</v>
      </c>
      <c r="D33" s="8" t="s">
        <v>21</v>
      </c>
      <c r="E33" s="20">
        <v>2284.9875000000002</v>
      </c>
      <c r="F33" s="21">
        <f t="shared" si="3"/>
        <v>5.0456704753175638E-2</v>
      </c>
      <c r="G33" s="22">
        <v>45382</v>
      </c>
      <c r="H33" s="21">
        <v>0</v>
      </c>
      <c r="I33" s="24"/>
      <c r="L33" s="38"/>
    </row>
    <row r="34" spans="1:12" x14ac:dyDescent="0.3">
      <c r="A34" s="7"/>
      <c r="B34" s="8"/>
      <c r="C34" s="8"/>
      <c r="D34" s="8"/>
      <c r="E34" s="20"/>
      <c r="F34" s="21"/>
      <c r="G34" s="22"/>
      <c r="H34" s="21"/>
      <c r="I34" s="24"/>
      <c r="L34" s="38"/>
    </row>
    <row r="35" spans="1:12" x14ac:dyDescent="0.3">
      <c r="A35" s="7"/>
      <c r="B35" s="8"/>
      <c r="C35" s="8"/>
      <c r="D35" s="8"/>
      <c r="E35" s="20"/>
      <c r="F35" s="21"/>
      <c r="G35" s="22"/>
      <c r="H35" s="21"/>
      <c r="I35" s="24"/>
      <c r="L35" s="38"/>
    </row>
    <row r="36" spans="1:12" x14ac:dyDescent="0.3">
      <c r="A36" s="7"/>
      <c r="B36" s="7"/>
      <c r="C36" s="7"/>
      <c r="D36" s="7"/>
      <c r="E36" s="7"/>
      <c r="F36" s="7"/>
      <c r="G36" s="7"/>
      <c r="H36" s="7"/>
      <c r="L36" s="38"/>
    </row>
    <row r="37" spans="1:12" x14ac:dyDescent="0.3">
      <c r="A37" s="7"/>
      <c r="B37" s="25" t="s">
        <v>16</v>
      </c>
      <c r="C37" s="25"/>
      <c r="D37" s="25"/>
      <c r="E37" s="26">
        <f>SUM(E30:E36)</f>
        <v>24564.771500000003</v>
      </c>
      <c r="F37" s="27">
        <f>SUM(F30:F35)</f>
        <v>0.54243509993149785</v>
      </c>
      <c r="G37" s="28"/>
      <c r="H37" s="28"/>
      <c r="I37" s="1"/>
      <c r="L37" s="38"/>
    </row>
    <row r="38" spans="1:12" x14ac:dyDescent="0.3">
      <c r="A38" s="7"/>
      <c r="B38" s="7"/>
      <c r="C38" s="7"/>
      <c r="D38" s="7"/>
      <c r="E38" s="16"/>
      <c r="F38" s="17"/>
      <c r="G38" s="18"/>
      <c r="H38" s="18"/>
      <c r="I38" s="23"/>
    </row>
    <row r="39" spans="1:12" x14ac:dyDescent="0.3">
      <c r="A39" s="7"/>
      <c r="B39" s="29" t="s">
        <v>27</v>
      </c>
      <c r="C39" s="29"/>
      <c r="D39" s="8" t="s">
        <v>14</v>
      </c>
      <c r="E39" s="20">
        <v>13930.907967899999</v>
      </c>
      <c r="F39" s="21">
        <f>+E39/$E$45</f>
        <v>0.3076199367742678</v>
      </c>
      <c r="G39" s="18"/>
      <c r="H39" s="18"/>
      <c r="I39" s="23"/>
    </row>
    <row r="40" spans="1:12" x14ac:dyDescent="0.3">
      <c r="A40" s="7"/>
      <c r="B40" s="25" t="s">
        <v>16</v>
      </c>
      <c r="C40" s="25"/>
      <c r="D40" s="25"/>
      <c r="E40" s="26">
        <f>+E39</f>
        <v>13930.907967899999</v>
      </c>
      <c r="F40" s="27">
        <f>SUM(F39)</f>
        <v>0.3076199367742678</v>
      </c>
      <c r="G40" s="28"/>
      <c r="H40" s="28"/>
      <c r="I40" s="23"/>
    </row>
    <row r="41" spans="1:12" x14ac:dyDescent="0.3">
      <c r="A41" s="7"/>
      <c r="B41" s="7"/>
      <c r="C41" s="7"/>
      <c r="D41" s="7"/>
      <c r="E41" s="16"/>
      <c r="F41" s="17"/>
      <c r="G41" s="18"/>
      <c r="H41" s="18"/>
      <c r="I41" s="23"/>
    </row>
    <row r="42" spans="1:12" x14ac:dyDescent="0.3">
      <c r="A42" s="7"/>
      <c r="B42" s="19" t="s">
        <v>9</v>
      </c>
      <c r="C42" s="19"/>
      <c r="D42" s="7"/>
      <c r="E42" s="16"/>
      <c r="F42" s="17"/>
      <c r="G42" s="18"/>
      <c r="H42" s="18"/>
      <c r="I42" s="39"/>
    </row>
    <row r="43" spans="1:12" x14ac:dyDescent="0.3">
      <c r="A43" s="7"/>
      <c r="B43" s="19" t="s">
        <v>3</v>
      </c>
      <c r="C43" s="19"/>
      <c r="D43" s="7"/>
      <c r="E43" s="16">
        <f>E45-E18-E37-E26-E40</f>
        <v>318.39586379999673</v>
      </c>
      <c r="F43" s="17">
        <f>+E43/$E$45</f>
        <v>7.0307632292906444E-3</v>
      </c>
      <c r="G43" s="18"/>
      <c r="H43" s="18"/>
      <c r="I43" s="39"/>
    </row>
    <row r="44" spans="1:12" x14ac:dyDescent="0.3">
      <c r="A44" s="7"/>
      <c r="B44" s="25" t="s">
        <v>16</v>
      </c>
      <c r="C44" s="25"/>
      <c r="D44" s="25"/>
      <c r="E44" s="26">
        <f>SUM(E43:E43)</f>
        <v>318.39586379999673</v>
      </c>
      <c r="F44" s="27">
        <f>SUM(F43)</f>
        <v>7.0307632292906444E-3</v>
      </c>
      <c r="G44" s="28"/>
      <c r="H44" s="28"/>
      <c r="I44" s="39"/>
    </row>
    <row r="45" spans="1:12" x14ac:dyDescent="0.3">
      <c r="A45" s="7"/>
      <c r="B45" s="30" t="s">
        <v>7</v>
      </c>
      <c r="C45" s="30"/>
      <c r="D45" s="30"/>
      <c r="E45" s="31">
        <v>45286.102435299996</v>
      </c>
      <c r="F45" s="32">
        <f>+F44+F37+F18+F26+F40</f>
        <v>1</v>
      </c>
      <c r="G45" s="33"/>
      <c r="H45" s="33"/>
      <c r="I45" s="39"/>
    </row>
    <row r="46" spans="1:12" x14ac:dyDescent="0.3">
      <c r="E46" s="23"/>
      <c r="I46" s="39"/>
    </row>
    <row r="47" spans="1:12" ht="37.5" customHeight="1" x14ac:dyDescent="0.3">
      <c r="B47" s="40" t="s">
        <v>45</v>
      </c>
      <c r="C47" s="40"/>
      <c r="D47" s="40"/>
      <c r="E47" s="40"/>
      <c r="F47" s="40"/>
      <c r="G47" s="40"/>
      <c r="H47" s="40"/>
      <c r="I47" s="39"/>
    </row>
    <row r="48" spans="1:12" ht="45" customHeight="1" x14ac:dyDescent="0.3">
      <c r="B48" s="40" t="s">
        <v>46</v>
      </c>
      <c r="C48" s="40"/>
      <c r="D48" s="40"/>
      <c r="E48" s="40"/>
      <c r="F48" s="40"/>
      <c r="G48" s="40"/>
      <c r="H48" s="40"/>
    </row>
    <row r="49" spans="2:3" x14ac:dyDescent="0.3">
      <c r="B49" s="34"/>
      <c r="C49" s="34"/>
    </row>
  </sheetData>
  <sortState ref="B9:H15">
    <sortCondition descending="1" ref="E9:E15"/>
  </sortState>
  <mergeCells count="3">
    <mergeCell ref="B48:H48"/>
    <mergeCell ref="A1:H1"/>
    <mergeCell ref="B47:H47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CD9EEACB-DC22-47D4-8519-C104CCDFD4A9}">
  <ds:schemaRefs/>
</ds:datastoreItem>
</file>

<file path=customXml/itemProps3.xml><?xml version="1.0" encoding="utf-8"?>
<ds:datastoreItem xmlns:ds="http://schemas.openxmlformats.org/officeDocument/2006/customXml" ds:itemID="{4F4B374D-FCA7-48A5-AEAE-94185906E7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Ajay Saini</cp:lastModifiedBy>
  <cp:lastPrinted>2023-01-05T10:20:27Z</cp:lastPrinted>
  <dcterms:created xsi:type="dcterms:W3CDTF">1996-10-14T23:33:28Z</dcterms:created>
  <dcterms:modified xsi:type="dcterms:W3CDTF">2023-03-20T08:57:37Z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