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OneDrive - IIFCL Asset Management Company Limited\Backup\SEBI\COMPLIANCES\FORTNIGHTLY PORTFOLIO DISCLOSURE OCT 2020 ONWARDS\FINANCIAL YEAR 2022-23\"/>
    </mc:Choice>
  </mc:AlternateContent>
  <bookViews>
    <workbookView xWindow="0" yWindow="0" windowWidth="20490" windowHeight="7155"/>
  </bookViews>
  <sheets>
    <sheet name="Series II" sheetId="2" r:id="rId1"/>
  </sheets>
  <definedNames>
    <definedName name="_xlnm._FilterDatabase" localSheetId="0" hidden="1">'Series II'!$A$1:$I$93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A14" i="2"/>
  <c r="A8" i="2"/>
  <c r="A20" i="2" l="1"/>
  <c r="F22" i="2"/>
  <c r="E11" i="2"/>
  <c r="E30" i="2" l="1"/>
  <c r="F32" i="2"/>
  <c r="F33" i="2" s="1"/>
  <c r="E33" i="2"/>
  <c r="F28" i="2" l="1"/>
  <c r="F26" i="2"/>
  <c r="F27" i="2"/>
  <c r="F11" i="2" l="1"/>
  <c r="F24" i="2"/>
  <c r="F25" i="2" l="1"/>
  <c r="F23" i="2"/>
  <c r="A21" i="2" l="1"/>
  <c r="A22" i="2" l="1"/>
  <c r="A23" i="2" s="1"/>
  <c r="A24" i="2" l="1"/>
  <c r="A25" i="2" s="1"/>
  <c r="A26" i="2" s="1"/>
  <c r="A27" i="2" s="1"/>
  <c r="A28" i="2" s="1"/>
  <c r="F20" i="2" l="1"/>
  <c r="F21" i="2" l="1"/>
  <c r="F30" i="2" l="1"/>
  <c r="E16" i="2" l="1"/>
  <c r="E36" i="2" s="1"/>
  <c r="F14" i="2" l="1"/>
  <c r="F16" i="2" s="1"/>
  <c r="F36" i="2"/>
  <c r="E37" i="2"/>
  <c r="F37" i="2" l="1"/>
  <c r="F38" i="2" s="1"/>
</calcChain>
</file>

<file path=xl/sharedStrings.xml><?xml version="1.0" encoding="utf-8"?>
<sst xmlns="http://schemas.openxmlformats.org/spreadsheetml/2006/main" count="61" uniqueCount="48">
  <si>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</si>
  <si>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</si>
  <si>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</si>
  <si>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</si>
  <si>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</si>
  <si>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</si>
  <si>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</si>
  <si>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</si>
  <si>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</si>
  <si>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</si>
  <si>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</si>
  <si>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</si>
  <si>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</si>
  <si>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</si>
  <si>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</si>
  <si>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</si>
  <si>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</si>
  <si>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</si>
  <si>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INE477K07018</t>
  </si>
  <si>
    <t>Green Infra Wind Energy Limited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</si>
  <si>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</si>
  <si>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</si>
  <si>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</si>
  <si>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</si>
  <si>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</si>
  <si>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</si>
  <si>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</si>
  <si>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</si>
  <si>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</si>
  <si>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Governmnet Securities</t>
  </si>
  <si>
    <t>Fixed Deposit</t>
  </si>
  <si>
    <t>INE206D08220</t>
  </si>
  <si>
    <t>Nuclear Power Corporation of India Limited</t>
  </si>
  <si>
    <t>IN0020130061</t>
  </si>
  <si>
    <t>8.83% GOI 25NOV2023</t>
  </si>
  <si>
    <t>INE848E07450</t>
  </si>
  <si>
    <t>INE848E07468</t>
  </si>
  <si>
    <t>INE848E07385</t>
  </si>
  <si>
    <t>National Hydroelectric Power Corporation Limited</t>
  </si>
  <si>
    <t>CRISIL AA +</t>
  </si>
  <si>
    <t>INE733E08213</t>
  </si>
  <si>
    <t>NTPC Limited</t>
  </si>
  <si>
    <t>IN002022X379</t>
  </si>
  <si>
    <t>91 DAY TBILL 16MAR23</t>
  </si>
  <si>
    <t>Portfolio as on March 15, 2023</t>
  </si>
  <si>
    <t>IIFCL MF INFRASTRUCTURE DEBT FUND SR - II (BSE SCRIP CODE-540456)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</si>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</sst>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/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3" fillId="0" borderId="1" xfId="0" applyNumberFormat="1" applyFont="1" applyBorder="1"/>
    <xf numFmtId="10" fontId="3" fillId="0" borderId="1" xfId="0" applyNumberFormat="1" applyFont="1" applyBorder="1"/>
    <xf numFmtId="166" fontId="3" fillId="0" borderId="1" xfId="0" applyNumberFormat="1" applyFont="1" applyBorder="1"/>
    <xf numFmtId="0" fontId="5" fillId="0" borderId="1" xfId="0" applyFont="1" applyBorder="1"/>
    <xf numFmtId="0" fontId="7" fillId="0" borderId="1" xfId="0" applyFont="1" applyFill="1" applyBorder="1"/>
    <xf numFmtId="39" fontId="7" fillId="0" borderId="1" xfId="0" applyNumberFormat="1" applyFont="1" applyFill="1" applyBorder="1"/>
    <xf numFmtId="10" fontId="7" fillId="0" borderId="1" xfId="0" applyNumberFormat="1" applyFont="1" applyFill="1" applyBorder="1"/>
    <xf numFmtId="166" fontId="7" fillId="0" borderId="1" xfId="0" applyNumberFormat="1" applyFont="1" applyFill="1" applyBorder="1"/>
    <xf numFmtId="0" fontId="8" fillId="0" borderId="1" xfId="0" applyFont="1" applyFill="1" applyBorder="1"/>
    <xf numFmtId="39" fontId="3" fillId="0" borderId="1" xfId="0" applyNumberFormat="1" applyFont="1" applyFill="1" applyBorder="1"/>
    <xf numFmtId="10" fontId="3" fillId="0" borderId="1" xfId="0" applyNumberFormat="1" applyFont="1" applyFill="1" applyBorder="1"/>
    <xf numFmtId="166" fontId="3" fillId="0" borderId="1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/>
    <xf numFmtId="15" fontId="3" fillId="0" borderId="0" xfId="0" applyNumberFormat="1" applyFont="1" applyFill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10" fontId="3" fillId="0" borderId="0" xfId="0" applyNumberFormat="1" applyFont="1"/>
    <xf numFmtId="10" fontId="7" fillId="3" borderId="1" xfId="2" applyNumberFormat="1" applyFont="1" applyFill="1" applyBorder="1"/>
    <xf numFmtId="43" fontId="3" fillId="0" borderId="1" xfId="1" applyFont="1" applyFill="1" applyBorder="1"/>
    <xf numFmtId="0" fontId="5" fillId="0" borderId="1" xfId="0" applyFont="1" applyFill="1" applyBorder="1"/>
    <xf numFmtId="39" fontId="3" fillId="0" borderId="0" xfId="0" applyNumberFormat="1" applyFont="1"/>
    <xf numFmtId="166" fontId="3" fillId="0" borderId="0" xfId="0" applyNumberFormat="1" applyFont="1"/>
    <xf numFmtId="4" fontId="3" fillId="0" borderId="1" xfId="0" applyNumberFormat="1" applyFont="1" applyBorder="1"/>
    <xf numFmtId="4" fontId="7" fillId="3" borderId="1" xfId="0" applyNumberFormat="1" applyFont="1" applyFill="1" applyBorder="1"/>
    <xf numFmtId="43" fontId="3" fillId="0" borderId="0" xfId="1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6" fontId="1" fillId="2" borderId="1" xfId="0" applyNumberFormat="1" applyFont="1" applyFill="1" applyBorder="1"/>
    <xf numFmtId="0" fontId="5" fillId="0" borderId="0" xfId="0" applyFont="1"/>
    <xf numFmtId="39" fontId="3" fillId="0" borderId="0" xfId="0" applyNumberFormat="1" applyFont="1" applyFill="1"/>
    <xf numFmtId="167" fontId="3" fillId="0" borderId="0" xfId="0" applyNumberFormat="1" applyFont="1" applyFill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6" zoomScale="85" zoomScaleNormal="85" workbookViewId="0">
      <selection activeCell="O7" sqref="O7"/>
    </sheetView>
  </sheetViews>
  <sheetFormatPr defaultColWidth="9.140625" defaultRowHeight="18.75" x14ac:dyDescent="0.3"/>
  <cols>
    <col min="1" max="1" width="5.42578125" style="2" bestFit="1" customWidth="1"/>
    <col min="2" max="2" width="57.42578125" style="2" bestFit="1" customWidth="1"/>
    <col min="3" max="3" width="18.85546875" style="2" bestFit="1" customWidth="1"/>
    <col min="4" max="4" width="16.7109375" style="2" bestFit="1" customWidth="1"/>
    <col min="5" max="5" width="25.5703125" style="2" bestFit="1" customWidth="1"/>
    <col min="6" max="6" width="11.7109375" style="2" bestFit="1" customWidth="1"/>
    <col min="7" max="7" width="17.85546875" style="2" bestFit="1" customWidth="1"/>
    <col min="8" max="8" width="14.42578125" style="1" bestFit="1" customWidth="1"/>
    <col min="9" max="9" width="13.28515625" style="1" customWidth="1"/>
    <col min="10" max="16384" width="9.140625" style="2"/>
  </cols>
  <sheetData>
    <row r="1" spans="1:12" ht="18.75" customHeight="1" x14ac:dyDescent="0.3">
      <c r="A1" s="53" t="s">
        <v>45</v>
      </c>
      <c r="B1" s="53"/>
      <c r="C1" s="53"/>
      <c r="D1" s="53"/>
      <c r="E1" s="53"/>
      <c r="F1" s="53"/>
      <c r="G1" s="53"/>
      <c r="H1" s="53"/>
    </row>
    <row r="2" spans="1:12" x14ac:dyDescent="0.3">
      <c r="A2" s="3" t="s">
        <v>0</v>
      </c>
      <c r="B2" s="4" t="s">
        <v>44</v>
      </c>
      <c r="C2" s="4"/>
      <c r="D2" s="5"/>
      <c r="E2" s="6"/>
      <c r="F2" s="7"/>
      <c r="G2" s="8"/>
      <c r="H2" s="9"/>
    </row>
    <row r="3" spans="1:12" x14ac:dyDescent="0.3">
      <c r="A3" s="10"/>
      <c r="B3" s="11"/>
      <c r="C3" s="11"/>
      <c r="D3" s="3"/>
      <c r="E3" s="6"/>
      <c r="F3" s="7"/>
      <c r="G3" s="8"/>
      <c r="H3" s="9"/>
    </row>
    <row r="4" spans="1:12" ht="56.25" x14ac:dyDescent="0.3">
      <c r="A4" s="12" t="s">
        <v>13</v>
      </c>
      <c r="B4" s="13" t="s">
        <v>6</v>
      </c>
      <c r="C4" s="13" t="s">
        <v>17</v>
      </c>
      <c r="D4" s="13" t="s">
        <v>15</v>
      </c>
      <c r="E4" s="14" t="s">
        <v>8</v>
      </c>
      <c r="F4" s="15" t="s">
        <v>12</v>
      </c>
      <c r="G4" s="16" t="s">
        <v>2</v>
      </c>
      <c r="H4" s="16" t="s">
        <v>24</v>
      </c>
    </row>
    <row r="5" spans="1:12" x14ac:dyDescent="0.3">
      <c r="A5" s="8"/>
      <c r="B5" s="8"/>
      <c r="C5" s="8"/>
      <c r="D5" s="8"/>
      <c r="E5" s="17"/>
      <c r="F5" s="18"/>
      <c r="G5" s="19"/>
      <c r="H5" s="9"/>
    </row>
    <row r="6" spans="1:12" x14ac:dyDescent="0.3">
      <c r="A6" s="8"/>
      <c r="B6" s="20" t="s">
        <v>1</v>
      </c>
      <c r="C6" s="8"/>
      <c r="D6" s="8"/>
      <c r="E6" s="17"/>
      <c r="F6" s="18"/>
      <c r="G6" s="19"/>
      <c r="H6" s="9"/>
    </row>
    <row r="7" spans="1:12" s="1" customFormat="1" x14ac:dyDescent="0.3">
      <c r="A7" s="9"/>
      <c r="B7" s="20" t="s">
        <v>4</v>
      </c>
      <c r="C7" s="21"/>
      <c r="D7" s="21"/>
      <c r="E7" s="22"/>
      <c r="F7" s="23"/>
      <c r="G7" s="24"/>
      <c r="H7" s="9"/>
    </row>
    <row r="8" spans="1:12" s="1" customFormat="1" x14ac:dyDescent="0.3">
      <c r="A8" s="8">
        <f>+A7+1</f>
        <v>1</v>
      </c>
      <c r="B8" s="9" t="s">
        <v>43</v>
      </c>
      <c r="C8" s="9" t="s">
        <v>42</v>
      </c>
      <c r="D8" s="25" t="s">
        <v>5</v>
      </c>
      <c r="E8" s="26">
        <v>1000</v>
      </c>
      <c r="F8" s="27">
        <f>+E8/$E$38</f>
        <v>5.6066527785285869E-2</v>
      </c>
      <c r="G8" s="28">
        <v>45001</v>
      </c>
      <c r="H8" s="27">
        <v>6.3500000000000001E-2</v>
      </c>
      <c r="I8" s="29"/>
      <c r="K8" s="30"/>
    </row>
    <row r="9" spans="1:12" s="1" customFormat="1" x14ac:dyDescent="0.3">
      <c r="A9" s="8"/>
      <c r="B9" s="9"/>
      <c r="C9" s="9"/>
      <c r="D9" s="25"/>
      <c r="E9" s="26"/>
      <c r="F9" s="27"/>
      <c r="G9" s="28"/>
      <c r="H9" s="27"/>
      <c r="I9" s="29"/>
      <c r="K9" s="30"/>
    </row>
    <row r="10" spans="1:12" s="1" customFormat="1" x14ac:dyDescent="0.3">
      <c r="A10" s="8"/>
      <c r="B10" s="9"/>
      <c r="C10" s="9"/>
      <c r="D10" s="25"/>
      <c r="E10" s="26"/>
      <c r="F10" s="27"/>
      <c r="G10" s="28"/>
      <c r="H10" s="27"/>
      <c r="I10" s="31"/>
    </row>
    <row r="11" spans="1:12" s="1" customFormat="1" x14ac:dyDescent="0.3">
      <c r="A11" s="9"/>
      <c r="B11" s="32" t="s">
        <v>16</v>
      </c>
      <c r="C11" s="32"/>
      <c r="D11" s="32"/>
      <c r="E11" s="33">
        <f>SUM(E8:E10)</f>
        <v>1000</v>
      </c>
      <c r="F11" s="34">
        <f>SUM(F8:F10)</f>
        <v>5.6066527785285869E-2</v>
      </c>
      <c r="G11" s="35"/>
      <c r="H11" s="35"/>
      <c r="I11" s="2"/>
    </row>
    <row r="12" spans="1:12" x14ac:dyDescent="0.3">
      <c r="A12" s="8"/>
      <c r="B12" s="8"/>
      <c r="C12" s="8"/>
      <c r="D12" s="8"/>
      <c r="E12" s="17"/>
      <c r="F12" s="18"/>
      <c r="G12" s="19"/>
      <c r="H12" s="9"/>
      <c r="I12" s="2"/>
      <c r="L12" s="36"/>
    </row>
    <row r="13" spans="1:12" x14ac:dyDescent="0.3">
      <c r="A13" s="8"/>
      <c r="B13" s="20" t="s">
        <v>29</v>
      </c>
      <c r="C13" s="8"/>
      <c r="D13" s="8"/>
      <c r="E13" s="17"/>
      <c r="F13" s="18"/>
      <c r="G13" s="19"/>
      <c r="H13" s="9"/>
      <c r="I13" s="2"/>
      <c r="L13" s="36"/>
    </row>
    <row r="14" spans="1:12" x14ac:dyDescent="0.3">
      <c r="A14" s="8">
        <f>+A13+1</f>
        <v>1</v>
      </c>
      <c r="B14" s="8" t="s">
        <v>34</v>
      </c>
      <c r="C14" s="8" t="s">
        <v>33</v>
      </c>
      <c r="D14" s="25" t="s">
        <v>5</v>
      </c>
      <c r="E14" s="26">
        <v>358.83813290000001</v>
      </c>
      <c r="F14" s="27">
        <f>+E14/$E$38</f>
        <v>2.0118808148657952E-2</v>
      </c>
      <c r="G14" s="28">
        <v>45255</v>
      </c>
      <c r="H14" s="27">
        <v>7.2430499999999995E-2</v>
      </c>
      <c r="I14" s="2"/>
      <c r="K14" s="30"/>
      <c r="L14" s="36"/>
    </row>
    <row r="15" spans="1:12" x14ac:dyDescent="0.3">
      <c r="A15" s="8"/>
      <c r="B15" s="20"/>
      <c r="C15" s="8"/>
      <c r="D15" s="8"/>
      <c r="E15" s="17"/>
      <c r="F15" s="18"/>
      <c r="G15" s="19"/>
      <c r="H15" s="9"/>
      <c r="I15" s="2"/>
      <c r="L15" s="36"/>
    </row>
    <row r="16" spans="1:12" x14ac:dyDescent="0.3">
      <c r="A16" s="8"/>
      <c r="B16" s="32" t="s">
        <v>16</v>
      </c>
      <c r="C16" s="32"/>
      <c r="D16" s="32"/>
      <c r="E16" s="33">
        <f>SUM(E14:E15)</f>
        <v>358.83813290000001</v>
      </c>
      <c r="F16" s="34">
        <f>SUM(F14:F15)</f>
        <v>2.0118808148657952E-2</v>
      </c>
      <c r="G16" s="35"/>
      <c r="H16" s="35"/>
      <c r="I16" s="2"/>
      <c r="L16" s="36"/>
    </row>
    <row r="17" spans="1:12" x14ac:dyDescent="0.3">
      <c r="A17" s="8"/>
      <c r="B17" s="8"/>
      <c r="C17" s="8"/>
      <c r="D17" s="8"/>
      <c r="E17" s="17"/>
      <c r="F17" s="18"/>
      <c r="G17" s="19"/>
      <c r="H17" s="9"/>
      <c r="I17" s="2"/>
      <c r="L17" s="36"/>
    </row>
    <row r="18" spans="1:12" x14ac:dyDescent="0.3">
      <c r="A18" s="8"/>
      <c r="B18" s="20" t="s">
        <v>11</v>
      </c>
      <c r="C18" s="8"/>
      <c r="D18" s="8"/>
      <c r="E18" s="17"/>
      <c r="F18" s="18"/>
      <c r="G18" s="19"/>
      <c r="H18" s="9"/>
      <c r="I18" s="2"/>
      <c r="L18" s="36"/>
    </row>
    <row r="19" spans="1:12" x14ac:dyDescent="0.3">
      <c r="A19" s="8"/>
      <c r="B19" s="20" t="s">
        <v>10</v>
      </c>
      <c r="C19" s="8"/>
      <c r="D19" s="8"/>
      <c r="E19" s="17"/>
      <c r="F19" s="18"/>
      <c r="G19" s="19"/>
      <c r="H19" s="9"/>
      <c r="I19" s="2"/>
      <c r="L19" s="36"/>
    </row>
    <row r="20" spans="1:12" x14ac:dyDescent="0.3">
      <c r="A20" s="8">
        <f>+A14+1</f>
        <v>2</v>
      </c>
      <c r="B20" s="9" t="s">
        <v>19</v>
      </c>
      <c r="C20" s="9" t="s">
        <v>18</v>
      </c>
      <c r="D20" s="9" t="s">
        <v>39</v>
      </c>
      <c r="E20" s="26">
        <v>5017.884</v>
      </c>
      <c r="F20" s="27">
        <f t="shared" ref="F20:F28" si="0">+E20/$E$38</f>
        <v>0.28133533270934141</v>
      </c>
      <c r="G20" s="28">
        <v>45142</v>
      </c>
      <c r="H20" s="27">
        <v>0.108325</v>
      </c>
      <c r="I20" s="31"/>
      <c r="K20" s="30"/>
      <c r="L20" s="36"/>
    </row>
    <row r="21" spans="1:12" x14ac:dyDescent="0.3">
      <c r="A21" s="8">
        <f>A20+1</f>
        <v>3</v>
      </c>
      <c r="B21" s="9" t="s">
        <v>22</v>
      </c>
      <c r="C21" s="9" t="s">
        <v>23</v>
      </c>
      <c r="D21" s="9" t="s">
        <v>21</v>
      </c>
      <c r="E21" s="26">
        <v>3502.8245000000002</v>
      </c>
      <c r="F21" s="27">
        <f t="shared" si="0"/>
        <v>0.1963912071562301</v>
      </c>
      <c r="G21" s="28">
        <v>45306</v>
      </c>
      <c r="H21" s="27">
        <v>8.0237000000000003E-2</v>
      </c>
      <c r="I21" s="31"/>
      <c r="K21" s="30"/>
      <c r="L21" s="36"/>
    </row>
    <row r="22" spans="1:12" x14ac:dyDescent="0.3">
      <c r="A22" s="8">
        <f t="shared" ref="A22:A28" si="1">A21+1</f>
        <v>4</v>
      </c>
      <c r="B22" s="9" t="s">
        <v>41</v>
      </c>
      <c r="C22" s="9" t="s">
        <v>40</v>
      </c>
      <c r="D22" s="9" t="s">
        <v>20</v>
      </c>
      <c r="E22" s="26">
        <v>3429.2755000000002</v>
      </c>
      <c r="F22" s="27">
        <f t="shared" si="0"/>
        <v>0.1922675701041501</v>
      </c>
      <c r="G22" s="28">
        <v>45411</v>
      </c>
      <c r="H22" s="27">
        <v>7.7087500000000003E-2</v>
      </c>
      <c r="I22" s="31"/>
      <c r="K22" s="30"/>
      <c r="L22" s="36"/>
    </row>
    <row r="23" spans="1:12" x14ac:dyDescent="0.3">
      <c r="A23" s="8">
        <f t="shared" si="1"/>
        <v>5</v>
      </c>
      <c r="B23" s="9" t="s">
        <v>27</v>
      </c>
      <c r="C23" s="9" t="s">
        <v>25</v>
      </c>
      <c r="D23" s="9" t="s">
        <v>28</v>
      </c>
      <c r="E23" s="26">
        <v>1049.1410000000001</v>
      </c>
      <c r="F23" s="27">
        <f t="shared" si="0"/>
        <v>5.8821693027182605E-2</v>
      </c>
      <c r="G23" s="28">
        <v>46382</v>
      </c>
      <c r="H23" s="27">
        <v>7.6850000000000002E-2</v>
      </c>
      <c r="I23" s="31"/>
      <c r="K23" s="30"/>
      <c r="L23" s="36"/>
    </row>
    <row r="24" spans="1:12" x14ac:dyDescent="0.3">
      <c r="A24" s="8">
        <f t="shared" si="1"/>
        <v>6</v>
      </c>
      <c r="B24" s="9" t="s">
        <v>32</v>
      </c>
      <c r="C24" s="9" t="s">
        <v>31</v>
      </c>
      <c r="D24" s="9" t="s">
        <v>28</v>
      </c>
      <c r="E24" s="26">
        <v>926.7192</v>
      </c>
      <c r="F24" s="27">
        <f t="shared" si="0"/>
        <v>5.1957927775957896E-2</v>
      </c>
      <c r="G24" s="28">
        <v>46354</v>
      </c>
      <c r="H24" s="27">
        <v>7.6012499999999997E-2</v>
      </c>
      <c r="I24" s="31"/>
      <c r="K24" s="30"/>
      <c r="L24" s="36"/>
    </row>
    <row r="25" spans="1:12" x14ac:dyDescent="0.3">
      <c r="A25" s="8">
        <f t="shared" si="1"/>
        <v>7</v>
      </c>
      <c r="B25" s="9" t="s">
        <v>27</v>
      </c>
      <c r="C25" s="9" t="s">
        <v>26</v>
      </c>
      <c r="D25" s="9" t="s">
        <v>28</v>
      </c>
      <c r="E25" s="26">
        <v>524.09649999999999</v>
      </c>
      <c r="F25" s="27">
        <f t="shared" si="0"/>
        <v>2.9384270979421076E-2</v>
      </c>
      <c r="G25" s="28">
        <v>46263</v>
      </c>
      <c r="H25" s="27">
        <v>7.6800000000000007E-2</v>
      </c>
      <c r="I25" s="31"/>
      <c r="K25" s="30"/>
      <c r="L25" s="36"/>
    </row>
    <row r="26" spans="1:12" x14ac:dyDescent="0.3">
      <c r="A26" s="8">
        <f t="shared" si="1"/>
        <v>8</v>
      </c>
      <c r="B26" s="9" t="s">
        <v>38</v>
      </c>
      <c r="C26" s="9" t="s">
        <v>36</v>
      </c>
      <c r="D26" s="9" t="s">
        <v>20</v>
      </c>
      <c r="E26" s="26">
        <v>371.08656000000002</v>
      </c>
      <c r="F26" s="27">
        <f t="shared" si="0"/>
        <v>2.0805534926986155E-2</v>
      </c>
      <c r="G26" s="28">
        <v>46064</v>
      </c>
      <c r="H26" s="27">
        <v>7.5514499999999998E-2</v>
      </c>
      <c r="I26" s="31"/>
      <c r="K26" s="30"/>
      <c r="L26" s="36"/>
    </row>
    <row r="27" spans="1:12" x14ac:dyDescent="0.3">
      <c r="A27" s="8">
        <f t="shared" si="1"/>
        <v>9</v>
      </c>
      <c r="B27" s="9" t="s">
        <v>38</v>
      </c>
      <c r="C27" s="9" t="s">
        <v>35</v>
      </c>
      <c r="D27" s="9" t="s">
        <v>20</v>
      </c>
      <c r="E27" s="26">
        <v>367.50779999999997</v>
      </c>
      <c r="F27" s="27">
        <f t="shared" si="0"/>
        <v>2.0604886280009282E-2</v>
      </c>
      <c r="G27" s="28">
        <v>45699</v>
      </c>
      <c r="H27" s="27">
        <v>7.5514499999999998E-2</v>
      </c>
      <c r="I27" s="31"/>
      <c r="K27" s="30"/>
      <c r="L27" s="36"/>
    </row>
    <row r="28" spans="1:12" x14ac:dyDescent="0.3">
      <c r="A28" s="8">
        <f t="shared" si="1"/>
        <v>10</v>
      </c>
      <c r="B28" s="9" t="s">
        <v>38</v>
      </c>
      <c r="C28" s="9" t="s">
        <v>37</v>
      </c>
      <c r="D28" s="9" t="s">
        <v>20</v>
      </c>
      <c r="E28" s="26">
        <v>113.26517</v>
      </c>
      <c r="F28" s="27">
        <f t="shared" si="0"/>
        <v>6.3503848009101279E-3</v>
      </c>
      <c r="G28" s="28">
        <v>46429</v>
      </c>
      <c r="H28" s="27">
        <v>7.6464499999999991E-2</v>
      </c>
      <c r="I28" s="31"/>
      <c r="K28" s="30"/>
      <c r="L28" s="36"/>
    </row>
    <row r="29" spans="1:12" x14ac:dyDescent="0.3">
      <c r="A29" s="8"/>
      <c r="B29" s="8"/>
      <c r="C29" s="8"/>
      <c r="D29" s="8"/>
      <c r="E29" s="8"/>
      <c r="F29" s="8"/>
      <c r="G29" s="8"/>
      <c r="H29" s="9"/>
      <c r="I29" s="31"/>
      <c r="K29" s="30"/>
      <c r="L29" s="36"/>
    </row>
    <row r="30" spans="1:12" x14ac:dyDescent="0.3">
      <c r="A30" s="8"/>
      <c r="B30" s="32" t="s">
        <v>16</v>
      </c>
      <c r="C30" s="32"/>
      <c r="D30" s="32"/>
      <c r="E30" s="33">
        <f>SUM(E20:E28)</f>
        <v>15301.800229999999</v>
      </c>
      <c r="F30" s="37">
        <f>SUM(F20:F28)</f>
        <v>0.8579188077601887</v>
      </c>
      <c r="G30" s="35"/>
      <c r="H30" s="35"/>
      <c r="I30" s="31"/>
      <c r="L30" s="36"/>
    </row>
    <row r="31" spans="1:12" x14ac:dyDescent="0.3">
      <c r="A31" s="8"/>
      <c r="B31" s="8"/>
      <c r="C31" s="8"/>
      <c r="D31" s="8"/>
      <c r="E31" s="17"/>
      <c r="F31" s="18"/>
      <c r="G31" s="19"/>
      <c r="H31" s="38"/>
      <c r="I31" s="31"/>
      <c r="L31" s="36"/>
    </row>
    <row r="32" spans="1:12" x14ac:dyDescent="0.3">
      <c r="A32" s="8"/>
      <c r="B32" s="39" t="s">
        <v>30</v>
      </c>
      <c r="C32" s="39"/>
      <c r="D32" s="9" t="s">
        <v>14</v>
      </c>
      <c r="E32" s="26">
        <v>888.40371670000002</v>
      </c>
      <c r="F32" s="27">
        <f>+E32/$E$38</f>
        <v>4.9809711666911789E-2</v>
      </c>
      <c r="G32" s="19"/>
      <c r="H32" s="19"/>
      <c r="I32" s="2"/>
    </row>
    <row r="33" spans="1:12" x14ac:dyDescent="0.3">
      <c r="A33" s="8"/>
      <c r="B33" s="32" t="s">
        <v>16</v>
      </c>
      <c r="C33" s="32"/>
      <c r="D33" s="32"/>
      <c r="E33" s="33">
        <f>+E32</f>
        <v>888.40371670000002</v>
      </c>
      <c r="F33" s="34">
        <f>SUM(F32)</f>
        <v>4.9809711666911789E-2</v>
      </c>
      <c r="G33" s="35"/>
      <c r="H33" s="35"/>
      <c r="I33" s="2"/>
      <c r="K33" s="40"/>
      <c r="L33" s="41"/>
    </row>
    <row r="34" spans="1:12" x14ac:dyDescent="0.3">
      <c r="A34" s="8"/>
      <c r="B34" s="8"/>
      <c r="C34" s="8"/>
      <c r="D34" s="8"/>
      <c r="E34" s="17"/>
      <c r="F34" s="18"/>
      <c r="G34" s="19"/>
      <c r="H34" s="38"/>
      <c r="I34" s="2"/>
      <c r="K34" s="40"/>
      <c r="L34" s="41"/>
    </row>
    <row r="35" spans="1:12" x14ac:dyDescent="0.3">
      <c r="A35" s="8"/>
      <c r="B35" s="20" t="s">
        <v>9</v>
      </c>
      <c r="C35" s="20"/>
      <c r="D35" s="8"/>
      <c r="E35" s="17"/>
      <c r="F35" s="18"/>
      <c r="G35" s="19"/>
      <c r="H35" s="38"/>
      <c r="I35" s="2"/>
      <c r="K35" s="40"/>
      <c r="L35" s="41"/>
    </row>
    <row r="36" spans="1:12" x14ac:dyDescent="0.3">
      <c r="A36" s="8"/>
      <c r="B36" s="20" t="s">
        <v>3</v>
      </c>
      <c r="C36" s="20"/>
      <c r="D36" s="8"/>
      <c r="E36" s="42">
        <f>E38-E30-E11-E16-E33</f>
        <v>286.91173280000032</v>
      </c>
      <c r="F36" s="18">
        <f>+E36/$E$38</f>
        <v>1.6086144638955732E-2</v>
      </c>
      <c r="G36" s="19"/>
      <c r="H36" s="38"/>
      <c r="I36" s="2"/>
      <c r="K36" s="40"/>
      <c r="L36" s="41"/>
    </row>
    <row r="37" spans="1:12" x14ac:dyDescent="0.3">
      <c r="A37" s="8"/>
      <c r="B37" s="32" t="s">
        <v>16</v>
      </c>
      <c r="C37" s="32"/>
      <c r="D37" s="32"/>
      <c r="E37" s="43">
        <f>SUM(E36)</f>
        <v>286.91173280000032</v>
      </c>
      <c r="F37" s="34">
        <f>SUM(F36)</f>
        <v>1.6086144638955732E-2</v>
      </c>
      <c r="G37" s="35"/>
      <c r="H37" s="35"/>
      <c r="I37" s="44"/>
    </row>
    <row r="38" spans="1:12" x14ac:dyDescent="0.3">
      <c r="A38" s="8"/>
      <c r="B38" s="45" t="s">
        <v>7</v>
      </c>
      <c r="C38" s="45"/>
      <c r="D38" s="45"/>
      <c r="E38" s="46">
        <v>17835.953812399999</v>
      </c>
      <c r="F38" s="47">
        <f>+F37+F30+F11+F16+F33</f>
        <v>1</v>
      </c>
      <c r="G38" s="48"/>
      <c r="H38" s="48"/>
      <c r="I38" s="31"/>
    </row>
    <row r="39" spans="1:12" x14ac:dyDescent="0.3">
      <c r="E39" s="30"/>
      <c r="I39" s="44"/>
    </row>
    <row r="40" spans="1:12" ht="39.75" customHeight="1" x14ac:dyDescent="0.3">
      <c r="B40" s="52" t="s">
        <v>46</v>
      </c>
      <c r="C40" s="52"/>
      <c r="D40" s="52"/>
      <c r="E40" s="52"/>
      <c r="F40" s="52"/>
      <c r="G40" s="52"/>
      <c r="H40" s="52"/>
      <c r="I40" s="29"/>
    </row>
    <row r="41" spans="1:12" ht="40.5" customHeight="1" x14ac:dyDescent="0.3">
      <c r="B41" s="52" t="s">
        <v>47</v>
      </c>
      <c r="C41" s="52"/>
      <c r="D41" s="52"/>
      <c r="E41" s="52"/>
      <c r="F41" s="52"/>
      <c r="G41" s="52"/>
      <c r="H41" s="52"/>
      <c r="I41" s="29"/>
    </row>
    <row r="42" spans="1:12" x14ac:dyDescent="0.3">
      <c r="E42" s="30"/>
      <c r="F42" s="40"/>
      <c r="H42" s="29"/>
      <c r="I42" s="29"/>
    </row>
    <row r="43" spans="1:12" x14ac:dyDescent="0.3">
      <c r="E43" s="30"/>
      <c r="F43" s="36"/>
      <c r="H43" s="29"/>
      <c r="I43" s="29"/>
    </row>
    <row r="44" spans="1:12" x14ac:dyDescent="0.3">
      <c r="E44" s="40"/>
      <c r="H44" s="29"/>
      <c r="I44" s="29"/>
    </row>
    <row r="45" spans="1:12" x14ac:dyDescent="0.3">
      <c r="B45" s="49"/>
      <c r="C45" s="49"/>
      <c r="E45" s="30"/>
      <c r="H45" s="29"/>
      <c r="I45" s="29"/>
    </row>
    <row r="46" spans="1:12" x14ac:dyDescent="0.3">
      <c r="B46" s="49"/>
      <c r="C46" s="49"/>
      <c r="E46" s="30"/>
    </row>
    <row r="47" spans="1:12" x14ac:dyDescent="0.3">
      <c r="B47" s="49"/>
      <c r="C47" s="49"/>
      <c r="E47" s="30"/>
    </row>
    <row r="48" spans="1:12" x14ac:dyDescent="0.3">
      <c r="B48" s="49"/>
      <c r="C48" s="49"/>
    </row>
    <row r="49" spans="2:9" x14ac:dyDescent="0.3">
      <c r="B49" s="49"/>
      <c r="C49" s="49"/>
      <c r="H49" s="31"/>
      <c r="I49" s="31"/>
    </row>
    <row r="50" spans="2:9" x14ac:dyDescent="0.3">
      <c r="H50" s="31"/>
      <c r="I50" s="31"/>
    </row>
    <row r="53" spans="2:9" x14ac:dyDescent="0.3">
      <c r="H53" s="50"/>
      <c r="I53" s="50"/>
    </row>
    <row r="57" spans="2:9" x14ac:dyDescent="0.3">
      <c r="H57" s="50"/>
      <c r="I57" s="50"/>
    </row>
    <row r="58" spans="2:9" x14ac:dyDescent="0.3">
      <c r="H58" s="51"/>
      <c r="I58" s="51"/>
    </row>
    <row r="59" spans="2:9" x14ac:dyDescent="0.3">
      <c r="H59" s="29"/>
      <c r="I59" s="29"/>
    </row>
    <row r="60" spans="2:9" x14ac:dyDescent="0.3">
      <c r="H60" s="51"/>
      <c r="I60" s="51"/>
    </row>
  </sheetData>
  <sortState ref="B8:H9">
    <sortCondition descending="1" ref="E8:E9"/>
  </sortState>
  <mergeCells count="3">
    <mergeCell ref="A1:H1"/>
    <mergeCell ref="B40:H40"/>
    <mergeCell ref="B41:H4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2023-01-05T10:20:27Z</cp:lastPrinted>
  <dcterms:created xsi:type="dcterms:W3CDTF">1996-10-14T23:33:28Z</dcterms:created>
  <dcterms:modified xsi:type="dcterms:W3CDTF">2023-03-20T08:58:34Z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