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ifclmf-my.sharepoint.com/personal/complianceofficer_iifclmf_com/Documents/Desktop/"/>
    </mc:Choice>
  </mc:AlternateContent>
  <xr:revisionPtr revIDLastSave="1" documentId="11_262F216B613C72CD70962C47EA0227645FE0E7E9" xr6:coauthVersionLast="47" xr6:coauthVersionMax="47" xr10:uidLastSave="{B18783A4-9FBF-477B-B3DD-EE6F263F3416}"/>
  <bookViews>
    <workbookView xWindow="-108" yWindow="-108" windowWidth="23256" windowHeight="12456" xr2:uid="{00000000-000D-0000-FFFF-FFFF00000000}"/>
  </bookViews>
  <sheets>
    <sheet name="Series I" sheetId="1" r:id="rId1"/>
  </sheets>
  <definedNames>
    <definedName name="_xlnm._FilterDatabase" localSheetId="0" hidden="1">'Series I'!$B$4:$J$80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A21" i="1"/>
  <c r="A22" i="1" s="1"/>
  <c r="A23" i="1" s="1"/>
  <c r="F9" i="1" l="1"/>
  <c r="F10" i="1"/>
  <c r="F11" i="1" l="1"/>
  <c r="F39" i="1" l="1"/>
  <c r="F40" i="1" s="1"/>
  <c r="E40" i="1"/>
  <c r="A9" i="1" l="1"/>
  <c r="A10" i="1" s="1"/>
  <c r="A11" i="1" s="1"/>
  <c r="A12" i="1" s="1"/>
  <c r="A13" i="1" s="1"/>
  <c r="F33" i="1" l="1"/>
  <c r="F32" i="1"/>
  <c r="F31" i="1"/>
  <c r="F23" i="1"/>
  <c r="F22" i="1"/>
  <c r="E18" i="1" l="1"/>
  <c r="E26" i="1"/>
  <c r="F21" i="1"/>
  <c r="F26" i="1" s="1"/>
  <c r="E37" i="1"/>
  <c r="F30" i="1"/>
  <c r="E43" i="1" l="1"/>
  <c r="E44" i="1" s="1"/>
  <c r="F37" i="1"/>
  <c r="F18" i="1"/>
  <c r="F43" i="1" l="1"/>
  <c r="F44" i="1" l="1"/>
  <c r="F45" i="1" s="1"/>
  <c r="A30" i="1" l="1"/>
  <c r="A31" i="1" s="1"/>
  <c r="A32" i="1" s="1"/>
  <c r="A33" i="1" s="1"/>
</calcChain>
</file>

<file path=xl/sharedStrings.xml><?xml version="1.0" encoding="utf-8"?>
<sst xmlns="http://schemas.openxmlformats.org/spreadsheetml/2006/main" count="64" uniqueCount="52">
  <si>
    <t xml:space="preserve">  </t>
  </si>
  <si>
    <t>MONEY MARKET INSTRUMENT</t>
  </si>
  <si>
    <t>Maturity Date</t>
  </si>
  <si>
    <t>Net Receivable/Payable</t>
  </si>
  <si>
    <t>Treasury Bill</t>
  </si>
  <si>
    <t>SOV</t>
  </si>
  <si>
    <t>Name of Instrument</t>
  </si>
  <si>
    <t>Grand Total</t>
  </si>
  <si>
    <t>Market value (Rs. In lakhs)</t>
  </si>
  <si>
    <t>Cash &amp; Cash Equivalents</t>
  </si>
  <si>
    <t>Listed / awaiting listing on the stock exchanges</t>
  </si>
  <si>
    <t>BONDS &amp; NCDs</t>
  </si>
  <si>
    <t>% to Net Assets</t>
  </si>
  <si>
    <t>Sr. No.</t>
  </si>
  <si>
    <t>Unrated</t>
  </si>
  <si>
    <t>Rating / Industry</t>
  </si>
  <si>
    <t>Total</t>
  </si>
  <si>
    <t>GMR Warora Energy Limited</t>
  </si>
  <si>
    <t>ISIN</t>
  </si>
  <si>
    <t>INE477K07018</t>
  </si>
  <si>
    <t>Green Infra Wind Energy Limited</t>
  </si>
  <si>
    <t>ICRA D</t>
  </si>
  <si>
    <t>ICRA AAA</t>
  </si>
  <si>
    <t>NIIF Infrastructure Finance Limted</t>
  </si>
  <si>
    <t>INE246R07418</t>
  </si>
  <si>
    <t>Aggregated Yield %</t>
  </si>
  <si>
    <t>Governmnet Securities</t>
  </si>
  <si>
    <t>Fixed Deposit</t>
  </si>
  <si>
    <t>IN0020200211</t>
  </si>
  <si>
    <t>4.48% GOI 02NOV2023</t>
  </si>
  <si>
    <t>IN002021Z509</t>
  </si>
  <si>
    <t>IN0020130061</t>
  </si>
  <si>
    <t>8.83% GOI 25NOV2023</t>
  </si>
  <si>
    <t>4.56% GOI 29NOV2023</t>
  </si>
  <si>
    <t>IN0020210210</t>
  </si>
  <si>
    <t>Power Finance Corporation Limited</t>
  </si>
  <si>
    <t>INE134E08LB1</t>
  </si>
  <si>
    <t>IN002022Z085</t>
  </si>
  <si>
    <t>364 DAY TBILL 25MAY23</t>
  </si>
  <si>
    <t>364 DAY TBILL 15JUN23</t>
  </si>
  <si>
    <t>IN002022Z119</t>
  </si>
  <si>
    <t>364 DAYS T-BILL 02MAR23</t>
  </si>
  <si>
    <t>IN002022Y229</t>
  </si>
  <si>
    <t>IN002022Z242</t>
  </si>
  <si>
    <t>364 DAY TBILL 14SEP23</t>
  </si>
  <si>
    <t>CRISIL AA +</t>
  </si>
  <si>
    <t>182 DAYS T-BILL - 02MAR23</t>
  </si>
  <si>
    <t>INE124L07097</t>
  </si>
  <si>
    <t>Portfolio as on February 28, 2023</t>
  </si>
  <si>
    <t>Note: IIFCL Mutual Fund Infrastructure Debt Fund Series-I is not in compliance of SEBI Circular No. SEBI/HO/IMD/IMD-II DOF3/P/CIR/2022/39 dated 30.03.2022 on rebalancing of portfolio.</t>
  </si>
  <si>
    <t>Note : The Board of Trustees of IIFCL Mutual Fund (IDF) in their meeting held on 31st January, 2023 decided  to premature wind up IIFCL Mutual Fund Infrastructure Debt Fund Series-I in terms of the SEBI (Mutual Funds) Regulations, 1996.</t>
  </si>
  <si>
    <t xml:space="preserve">IIFCL MF INFRASTRUCTURE DEBT FUND SR - I (BSE SCRIP CODE-537488)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</si>
</sst>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409]dd\-mmm\-yy;@"/>
    <numFmt numFmtId="166" formatCode="_ * #,##0_)_£_ ;_ * \(#,##0\)_£_ ;_ * &quot;-&quot;??_)_£_ ;_ @_ "/>
    <numFmt numFmtId="167" formatCode="dd\-mmm\-yyyy"/>
  </numFmts>
  <fonts count="8" x14ac:knownFonts="1">
    <font>
      <sz val="10"/>
      <name val="Arial"/>
      <family val="2"/>
    </font>
    <font>
      <b/>
      <sz val="14"/>
      <color indexed="9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b/>
      <sz val="14"/>
      <color indexed="62"/>
      <name val="Times New Roman"/>
      <family val="1"/>
    </font>
    <font>
      <b/>
      <sz val="14"/>
      <name val="Times New Roman"/>
      <family val="1"/>
    </font>
    <font>
      <sz val="14"/>
      <color indexed="62"/>
      <name val="Times New Roman"/>
      <family val="1"/>
    </font>
    <font>
      <b/>
      <sz val="14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14" fontId="4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left"/>
    </xf>
    <xf numFmtId="165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10" fontId="3" fillId="0" borderId="1" xfId="2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14" fontId="4" fillId="0" borderId="1" xfId="0" applyNumberFormat="1" applyFont="1" applyBorder="1"/>
    <xf numFmtId="0" fontId="1" fillId="2" borderId="1" xfId="0" applyFont="1" applyFill="1" applyBorder="1" applyAlignment="1">
      <alignment horizontal="center" vertical="top" wrapText="1"/>
    </xf>
    <xf numFmtId="166" fontId="1" fillId="2" borderId="1" xfId="1" applyNumberFormat="1" applyFont="1" applyFill="1" applyBorder="1" applyAlignment="1">
      <alignment horizontal="center" vertical="top" wrapText="1"/>
    </xf>
    <xf numFmtId="39" fontId="1" fillId="2" borderId="1" xfId="1" applyNumberFormat="1" applyFont="1" applyFill="1" applyBorder="1" applyAlignment="1">
      <alignment horizontal="center" vertical="top" wrapText="1"/>
    </xf>
    <xf numFmtId="10" fontId="1" fillId="2" borderId="1" xfId="2" applyNumberFormat="1" applyFont="1" applyFill="1" applyBorder="1" applyAlignment="1">
      <alignment horizontal="center" vertical="top" wrapText="1"/>
    </xf>
    <xf numFmtId="167" fontId="1" fillId="2" borderId="1" xfId="1" applyNumberFormat="1" applyFont="1" applyFill="1" applyBorder="1" applyAlignment="1">
      <alignment horizontal="center" vertical="top" wrapText="1"/>
    </xf>
    <xf numFmtId="10" fontId="3" fillId="0" borderId="0" xfId="0" applyNumberFormat="1" applyFont="1"/>
    <xf numFmtId="0" fontId="5" fillId="0" borderId="0" xfId="0" applyFont="1"/>
    <xf numFmtId="4" fontId="3" fillId="0" borderId="0" xfId="0" applyNumberFormat="1" applyFont="1"/>
    <xf numFmtId="15" fontId="3" fillId="0" borderId="0" xfId="0" applyNumberFormat="1" applyFont="1"/>
    <xf numFmtId="0" fontId="3" fillId="0" borderId="1" xfId="0" applyFont="1" applyBorder="1"/>
    <xf numFmtId="39" fontId="3" fillId="0" borderId="1" xfId="0" applyNumberFormat="1" applyFont="1" applyBorder="1"/>
    <xf numFmtId="10" fontId="3" fillId="0" borderId="1" xfId="0" applyNumberFormat="1" applyFont="1" applyBorder="1"/>
    <xf numFmtId="167" fontId="3" fillId="0" borderId="1" xfId="0" applyNumberFormat="1" applyFont="1" applyBorder="1"/>
    <xf numFmtId="0" fontId="5" fillId="0" borderId="1" xfId="0" applyFont="1" applyBorder="1"/>
    <xf numFmtId="0" fontId="7" fillId="3" borderId="1" xfId="0" applyFont="1" applyFill="1" applyBorder="1"/>
    <xf numFmtId="39" fontId="7" fillId="3" borderId="1" xfId="0" applyNumberFormat="1" applyFont="1" applyFill="1" applyBorder="1"/>
    <xf numFmtId="10" fontId="7" fillId="3" borderId="1" xfId="0" applyNumberFormat="1" applyFont="1" applyFill="1" applyBorder="1"/>
    <xf numFmtId="167" fontId="7" fillId="3" borderId="1" xfId="0" applyNumberFormat="1" applyFont="1" applyFill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10" fontId="1" fillId="2" borderId="1" xfId="0" applyNumberFormat="1" applyFont="1" applyFill="1" applyBorder="1"/>
    <xf numFmtId="167" fontId="1" fillId="2" borderId="1" xfId="0" applyNumberFormat="1" applyFont="1" applyFill="1" applyBorder="1"/>
    <xf numFmtId="10" fontId="3" fillId="0" borderId="0" xfId="2" applyNumberFormat="1" applyFont="1"/>
    <xf numFmtId="9" fontId="3" fillId="0" borderId="0" xfId="0" applyNumberFormat="1" applyFont="1"/>
    <xf numFmtId="15" fontId="3" fillId="0" borderId="0" xfId="1" applyNumberFormat="1" applyFont="1"/>
    <xf numFmtId="0" fontId="3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topLeftCell="A25" zoomScale="85" zoomScaleNormal="85" workbookViewId="0">
      <selection activeCell="J38" sqref="J38"/>
    </sheetView>
  </sheetViews>
  <sheetFormatPr defaultColWidth="9.109375" defaultRowHeight="18" x14ac:dyDescent="0.35"/>
  <cols>
    <col min="1" max="1" width="5.44140625" style="1" bestFit="1" customWidth="1"/>
    <col min="2" max="2" width="57.44140625" style="1" bestFit="1" customWidth="1"/>
    <col min="3" max="3" width="18.5546875" style="1" bestFit="1" customWidth="1"/>
    <col min="4" max="4" width="16.6640625" style="1" bestFit="1" customWidth="1"/>
    <col min="5" max="5" width="25.5546875" style="1" bestFit="1" customWidth="1"/>
    <col min="6" max="6" width="11.6640625" style="1" bestFit="1" customWidth="1"/>
    <col min="7" max="7" width="17.88671875" style="1" bestFit="1" customWidth="1"/>
    <col min="8" max="8" width="12.88671875" style="1" bestFit="1" customWidth="1"/>
    <col min="9" max="9" width="15.6640625" style="17" bestFit="1" customWidth="1"/>
    <col min="10" max="10" width="13.6640625" style="1" customWidth="1"/>
    <col min="11" max="16384" width="9.109375" style="1"/>
  </cols>
  <sheetData>
    <row r="1" spans="1:10" x14ac:dyDescent="0.35">
      <c r="A1" s="35" t="s">
        <v>51</v>
      </c>
      <c r="B1" s="35"/>
      <c r="C1" s="35"/>
      <c r="D1" s="35"/>
      <c r="E1" s="35"/>
      <c r="F1" s="35"/>
      <c r="G1" s="35"/>
      <c r="H1" s="35"/>
    </row>
    <row r="2" spans="1:10" x14ac:dyDescent="0.35">
      <c r="A2" s="2" t="s">
        <v>0</v>
      </c>
      <c r="B2" s="3" t="s">
        <v>48</v>
      </c>
      <c r="C2" s="3"/>
      <c r="D2" s="4"/>
      <c r="E2" s="5"/>
      <c r="F2" s="6"/>
      <c r="G2" s="18"/>
      <c r="H2" s="18"/>
    </row>
    <row r="3" spans="1:10" x14ac:dyDescent="0.35">
      <c r="A3" s="7"/>
      <c r="B3" s="8"/>
      <c r="C3" s="8"/>
      <c r="D3" s="2"/>
      <c r="E3" s="5"/>
      <c r="F3" s="6"/>
      <c r="G3" s="18"/>
      <c r="H3" s="18"/>
    </row>
    <row r="4" spans="1:10" ht="34.799999999999997" x14ac:dyDescent="0.35">
      <c r="A4" s="9" t="s">
        <v>13</v>
      </c>
      <c r="B4" s="10" t="s">
        <v>6</v>
      </c>
      <c r="C4" s="10" t="s">
        <v>18</v>
      </c>
      <c r="D4" s="10" t="s">
        <v>15</v>
      </c>
      <c r="E4" s="11" t="s">
        <v>8</v>
      </c>
      <c r="F4" s="12" t="s">
        <v>12</v>
      </c>
      <c r="G4" s="13" t="s">
        <v>2</v>
      </c>
      <c r="H4" s="13" t="s">
        <v>25</v>
      </c>
    </row>
    <row r="5" spans="1:10" x14ac:dyDescent="0.35">
      <c r="A5" s="18"/>
      <c r="B5" s="18"/>
      <c r="C5" s="18"/>
      <c r="D5" s="18"/>
      <c r="E5" s="19"/>
      <c r="F5" s="20"/>
      <c r="G5" s="21"/>
      <c r="H5" s="21"/>
    </row>
    <row r="6" spans="1:10" x14ac:dyDescent="0.35">
      <c r="A6" s="18"/>
      <c r="B6" s="18"/>
      <c r="C6" s="18"/>
      <c r="D6" s="18"/>
      <c r="E6" s="19"/>
      <c r="F6" s="20"/>
      <c r="G6" s="21"/>
      <c r="H6" s="21"/>
    </row>
    <row r="7" spans="1:10" x14ac:dyDescent="0.35">
      <c r="A7" s="18"/>
      <c r="B7" s="22" t="s">
        <v>1</v>
      </c>
      <c r="C7" s="22"/>
      <c r="D7" s="18"/>
      <c r="E7" s="19"/>
      <c r="F7" s="20"/>
      <c r="G7" s="21"/>
      <c r="H7" s="21"/>
    </row>
    <row r="8" spans="1:10" x14ac:dyDescent="0.35">
      <c r="A8" s="18"/>
      <c r="B8" s="22" t="s">
        <v>4</v>
      </c>
      <c r="C8" s="22"/>
      <c r="D8" s="18"/>
      <c r="E8" s="19"/>
      <c r="F8" s="20"/>
      <c r="G8" s="21"/>
      <c r="H8" s="21"/>
      <c r="I8" s="1"/>
    </row>
    <row r="9" spans="1:10" x14ac:dyDescent="0.35">
      <c r="A9" s="18">
        <f>+A8+1</f>
        <v>1</v>
      </c>
      <c r="B9" s="18" t="s">
        <v>41</v>
      </c>
      <c r="C9" s="18" t="s">
        <v>30</v>
      </c>
      <c r="D9" s="20" t="s">
        <v>5</v>
      </c>
      <c r="E9" s="19">
        <v>5665.6976982000006</v>
      </c>
      <c r="F9" s="20">
        <f t="shared" ref="F9:F11" si="0">+E9/$E$45</f>
        <v>0.1254614996679968</v>
      </c>
      <c r="G9" s="21">
        <v>44987</v>
      </c>
      <c r="H9" s="20">
        <v>6.7000000000000004E-2</v>
      </c>
      <c r="I9" s="14"/>
      <c r="J9" s="31"/>
    </row>
    <row r="10" spans="1:10" x14ac:dyDescent="0.35">
      <c r="A10" s="18">
        <f t="shared" ref="A10:A13" si="1">+A9+1</f>
        <v>2</v>
      </c>
      <c r="B10" s="18" t="s">
        <v>46</v>
      </c>
      <c r="C10" s="18" t="s">
        <v>42</v>
      </c>
      <c r="D10" s="20" t="s">
        <v>5</v>
      </c>
      <c r="E10" s="19">
        <v>3707.317728</v>
      </c>
      <c r="F10" s="20">
        <f t="shared" si="0"/>
        <v>8.209503342340374E-2</v>
      </c>
      <c r="G10" s="21">
        <v>44987</v>
      </c>
      <c r="H10" s="20">
        <v>6.7000000000000004E-2</v>
      </c>
      <c r="I10" s="14"/>
      <c r="J10" s="31"/>
    </row>
    <row r="11" spans="1:10" x14ac:dyDescent="0.35">
      <c r="A11" s="18">
        <f t="shared" si="1"/>
        <v>3</v>
      </c>
      <c r="B11" s="18" t="s">
        <v>44</v>
      </c>
      <c r="C11" s="18" t="s">
        <v>43</v>
      </c>
      <c r="D11" s="20" t="s">
        <v>5</v>
      </c>
      <c r="E11" s="19">
        <v>1049.00837</v>
      </c>
      <c r="F11" s="20">
        <f t="shared" si="0"/>
        <v>2.3229295009208416E-2</v>
      </c>
      <c r="G11" s="21">
        <v>45183</v>
      </c>
      <c r="H11" s="20">
        <v>7.2399999999999992E-2</v>
      </c>
      <c r="I11" s="14"/>
      <c r="J11" s="31"/>
    </row>
    <row r="12" spans="1:10" x14ac:dyDescent="0.35">
      <c r="A12" s="18">
        <f t="shared" si="1"/>
        <v>4</v>
      </c>
      <c r="B12" s="18" t="s">
        <v>39</v>
      </c>
      <c r="C12" s="18" t="s">
        <v>40</v>
      </c>
      <c r="D12" s="20" t="s">
        <v>5</v>
      </c>
      <c r="E12" s="19">
        <v>498.48051600000002</v>
      </c>
      <c r="F12" s="20">
        <f t="shared" ref="F12:F13" si="2">+E12/$E$45</f>
        <v>1.1038378046980156E-2</v>
      </c>
      <c r="G12" s="21">
        <v>45092</v>
      </c>
      <c r="H12" s="20">
        <v>6.9214500000000012E-2</v>
      </c>
      <c r="I12" s="14"/>
      <c r="J12" s="31"/>
    </row>
    <row r="13" spans="1:10" x14ac:dyDescent="0.35">
      <c r="A13" s="18">
        <f t="shared" si="1"/>
        <v>5</v>
      </c>
      <c r="B13" s="18" t="s">
        <v>38</v>
      </c>
      <c r="C13" s="18" t="s">
        <v>37</v>
      </c>
      <c r="D13" s="20" t="s">
        <v>5</v>
      </c>
      <c r="E13" s="19">
        <v>167.31926999999999</v>
      </c>
      <c r="F13" s="20">
        <f t="shared" si="2"/>
        <v>3.7051264744011481E-3</v>
      </c>
      <c r="G13" s="21">
        <v>45071</v>
      </c>
      <c r="H13" s="20">
        <v>6.88E-2</v>
      </c>
      <c r="I13" s="14"/>
      <c r="J13" s="31"/>
    </row>
    <row r="14" spans="1:10" x14ac:dyDescent="0.35">
      <c r="A14" s="18"/>
      <c r="B14" s="18"/>
      <c r="C14" s="18"/>
      <c r="D14" s="20"/>
      <c r="E14" s="19"/>
      <c r="F14" s="20"/>
      <c r="G14" s="21"/>
      <c r="H14" s="20"/>
      <c r="I14" s="14"/>
      <c r="J14" s="31"/>
    </row>
    <row r="15" spans="1:10" x14ac:dyDescent="0.35">
      <c r="A15" s="18"/>
      <c r="B15" s="18"/>
      <c r="C15" s="18"/>
      <c r="D15" s="20"/>
      <c r="E15" s="19"/>
      <c r="F15" s="20"/>
      <c r="G15" s="21"/>
      <c r="H15" s="20"/>
      <c r="J15" s="31"/>
    </row>
    <row r="16" spans="1:10" x14ac:dyDescent="0.35">
      <c r="A16" s="18"/>
      <c r="B16" s="18"/>
      <c r="C16" s="18"/>
      <c r="D16" s="20"/>
      <c r="E16" s="19"/>
      <c r="F16" s="20"/>
      <c r="G16" s="21"/>
      <c r="H16" s="20"/>
      <c r="J16" s="31"/>
    </row>
    <row r="17" spans="1:12" x14ac:dyDescent="0.35">
      <c r="A17" s="18"/>
      <c r="B17" s="18"/>
      <c r="C17" s="18"/>
      <c r="D17" s="20"/>
      <c r="E17" s="19"/>
      <c r="F17" s="20"/>
      <c r="G17" s="21"/>
      <c r="H17" s="20"/>
      <c r="I17" s="1"/>
      <c r="J17" s="31"/>
    </row>
    <row r="18" spans="1:12" x14ac:dyDescent="0.35">
      <c r="A18" s="18"/>
      <c r="B18" s="23" t="s">
        <v>16</v>
      </c>
      <c r="C18" s="23"/>
      <c r="D18" s="23"/>
      <c r="E18" s="24">
        <f>SUM(E9:E17)</f>
        <v>11087.823582199999</v>
      </c>
      <c r="F18" s="25">
        <f>SUM(F9:F17)</f>
        <v>0.24552933262199028</v>
      </c>
      <c r="G18" s="26"/>
      <c r="H18" s="26"/>
      <c r="I18" s="1"/>
      <c r="J18" s="31"/>
    </row>
    <row r="19" spans="1:12" x14ac:dyDescent="0.35">
      <c r="A19" s="18"/>
      <c r="B19" s="18"/>
      <c r="C19" s="18"/>
      <c r="D19" s="18"/>
      <c r="E19" s="19"/>
      <c r="F19" s="20"/>
      <c r="G19" s="21"/>
      <c r="H19" s="21"/>
      <c r="I19" s="1"/>
      <c r="J19" s="31"/>
      <c r="L19" s="32"/>
    </row>
    <row r="20" spans="1:12" x14ac:dyDescent="0.35">
      <c r="A20" s="18"/>
      <c r="B20" s="22" t="s">
        <v>26</v>
      </c>
      <c r="C20" s="18"/>
      <c r="D20" s="18"/>
      <c r="E20" s="19"/>
      <c r="F20" s="20"/>
      <c r="G20" s="21"/>
      <c r="H20" s="21"/>
      <c r="I20" s="1"/>
      <c r="J20" s="31"/>
      <c r="L20" s="32"/>
    </row>
    <row r="21" spans="1:12" x14ac:dyDescent="0.35">
      <c r="A21" s="18">
        <f t="shared" ref="A21:A23" si="3">+A20+1</f>
        <v>1</v>
      </c>
      <c r="B21" s="18" t="s">
        <v>32</v>
      </c>
      <c r="C21" s="18" t="s">
        <v>31</v>
      </c>
      <c r="D21" s="20" t="s">
        <v>5</v>
      </c>
      <c r="E21" s="19">
        <v>3683.2093198000002</v>
      </c>
      <c r="F21" s="20">
        <f>+E21/$E$45</f>
        <v>8.1561175598913543E-2</v>
      </c>
      <c r="G21" s="21">
        <v>45255</v>
      </c>
      <c r="H21" s="20">
        <v>7.3012999999999995E-2</v>
      </c>
      <c r="J21" s="31"/>
      <c r="L21" s="32"/>
    </row>
    <row r="22" spans="1:12" x14ac:dyDescent="0.35">
      <c r="A22" s="18">
        <f t="shared" si="3"/>
        <v>2</v>
      </c>
      <c r="B22" s="18" t="s">
        <v>33</v>
      </c>
      <c r="C22" s="18" t="s">
        <v>34</v>
      </c>
      <c r="D22" s="20" t="s">
        <v>5</v>
      </c>
      <c r="E22" s="19">
        <v>1010.03377</v>
      </c>
      <c r="F22" s="20">
        <f>+E22/$E$45</f>
        <v>2.2366239472991965E-2</v>
      </c>
      <c r="G22" s="21">
        <v>45259</v>
      </c>
      <c r="H22" s="20">
        <v>7.0777999999999994E-2</v>
      </c>
      <c r="J22" s="31"/>
      <c r="L22" s="32"/>
    </row>
    <row r="23" spans="1:12" x14ac:dyDescent="0.35">
      <c r="A23" s="18">
        <f t="shared" si="3"/>
        <v>3</v>
      </c>
      <c r="B23" s="18" t="s">
        <v>29</v>
      </c>
      <c r="C23" s="18" t="s">
        <v>28</v>
      </c>
      <c r="D23" s="20" t="s">
        <v>5</v>
      </c>
      <c r="E23" s="19">
        <v>58.011749999999999</v>
      </c>
      <c r="F23" s="20">
        <f>+E23/$E$45</f>
        <v>1.2846151596964343E-3</v>
      </c>
      <c r="G23" s="21">
        <v>45232</v>
      </c>
      <c r="H23" s="20">
        <v>7.0721000000000006E-2</v>
      </c>
      <c r="J23" s="31"/>
      <c r="L23" s="32"/>
    </row>
    <row r="24" spans="1:12" x14ac:dyDescent="0.35">
      <c r="A24" s="18"/>
      <c r="B24" s="18"/>
      <c r="C24" s="18"/>
      <c r="D24" s="18"/>
      <c r="E24" s="18"/>
      <c r="F24" s="18"/>
      <c r="G24" s="18"/>
      <c r="H24" s="18"/>
      <c r="J24" s="31"/>
      <c r="L24" s="32"/>
    </row>
    <row r="25" spans="1:12" x14ac:dyDescent="0.35">
      <c r="A25" s="18"/>
      <c r="B25" s="18"/>
      <c r="C25" s="18"/>
      <c r="D25" s="20"/>
      <c r="E25" s="19"/>
      <c r="F25" s="20"/>
      <c r="G25" s="21"/>
      <c r="H25" s="20"/>
      <c r="I25" s="1"/>
      <c r="J25" s="31"/>
      <c r="L25" s="32"/>
    </row>
    <row r="26" spans="1:12" x14ac:dyDescent="0.35">
      <c r="A26" s="18"/>
      <c r="B26" s="23" t="s">
        <v>16</v>
      </c>
      <c r="C26" s="23"/>
      <c r="D26" s="23"/>
      <c r="E26" s="24">
        <f>SUM(E21:E25)</f>
        <v>4751.2548397999999</v>
      </c>
      <c r="F26" s="25">
        <f>SUM(F21:F25)</f>
        <v>0.10521203023160194</v>
      </c>
      <c r="G26" s="26"/>
      <c r="H26" s="26"/>
      <c r="I26" s="1"/>
      <c r="J26" s="31"/>
      <c r="L26" s="32"/>
    </row>
    <row r="27" spans="1:12" x14ac:dyDescent="0.35">
      <c r="A27" s="18"/>
      <c r="B27" s="18"/>
      <c r="C27" s="18"/>
      <c r="D27" s="18"/>
      <c r="E27" s="19"/>
      <c r="F27" s="20"/>
      <c r="G27" s="21"/>
      <c r="H27" s="21"/>
      <c r="I27" s="1"/>
      <c r="J27" s="31"/>
      <c r="L27" s="32"/>
    </row>
    <row r="28" spans="1:12" x14ac:dyDescent="0.35">
      <c r="A28" s="18"/>
      <c r="B28" s="22" t="s">
        <v>11</v>
      </c>
      <c r="C28" s="22"/>
      <c r="D28" s="18"/>
      <c r="E28" s="19"/>
      <c r="F28" s="20"/>
      <c r="G28" s="21"/>
      <c r="H28" s="21"/>
      <c r="I28" s="1"/>
      <c r="L28" s="32"/>
    </row>
    <row r="29" spans="1:12" x14ac:dyDescent="0.35">
      <c r="A29" s="18"/>
      <c r="B29" s="22" t="s">
        <v>10</v>
      </c>
      <c r="C29" s="22"/>
      <c r="D29" s="18"/>
      <c r="E29" s="19"/>
      <c r="F29" s="20"/>
      <c r="G29" s="21"/>
      <c r="H29" s="21"/>
      <c r="I29" s="1"/>
      <c r="L29" s="32"/>
    </row>
    <row r="30" spans="1:12" x14ac:dyDescent="0.35">
      <c r="A30" s="18">
        <f>+A23+1</f>
        <v>4</v>
      </c>
      <c r="B30" s="18" t="s">
        <v>23</v>
      </c>
      <c r="C30" s="18" t="s">
        <v>24</v>
      </c>
      <c r="D30" s="18" t="s">
        <v>22</v>
      </c>
      <c r="E30" s="19">
        <v>11508.349</v>
      </c>
      <c r="F30" s="20">
        <f t="shared" ref="F30:F33" si="4">+E30/$E$45</f>
        <v>0.25484146898649496</v>
      </c>
      <c r="G30" s="21">
        <v>45306</v>
      </c>
      <c r="H30" s="20">
        <v>8.1000000000000003E-2</v>
      </c>
      <c r="L30" s="32"/>
    </row>
    <row r="31" spans="1:12" x14ac:dyDescent="0.35">
      <c r="A31" s="18">
        <f>+A30+1</f>
        <v>5</v>
      </c>
      <c r="B31" s="18" t="s">
        <v>35</v>
      </c>
      <c r="C31" s="18" t="s">
        <v>36</v>
      </c>
      <c r="D31" s="18" t="s">
        <v>22</v>
      </c>
      <c r="E31" s="19">
        <v>7411.9875000000002</v>
      </c>
      <c r="F31" s="20">
        <f t="shared" si="4"/>
        <v>0.1641314303736825</v>
      </c>
      <c r="G31" s="21">
        <v>45157</v>
      </c>
      <c r="H31" s="20">
        <v>7.8399999999999997E-2</v>
      </c>
      <c r="L31" s="32"/>
    </row>
    <row r="32" spans="1:12" x14ac:dyDescent="0.35">
      <c r="A32" s="18">
        <f>+A31+1</f>
        <v>6</v>
      </c>
      <c r="B32" s="18" t="s">
        <v>20</v>
      </c>
      <c r="C32" s="18" t="s">
        <v>19</v>
      </c>
      <c r="D32" s="18" t="s">
        <v>45</v>
      </c>
      <c r="E32" s="19">
        <v>3343.7840000000001</v>
      </c>
      <c r="F32" s="20">
        <f t="shared" si="4"/>
        <v>7.4044923953343625E-2</v>
      </c>
      <c r="G32" s="21">
        <v>45142</v>
      </c>
      <c r="H32" s="20">
        <v>0.10827500000000001</v>
      </c>
      <c r="L32" s="32"/>
    </row>
    <row r="33" spans="1:12" x14ac:dyDescent="0.35">
      <c r="A33" s="18">
        <f>A32+1</f>
        <v>7</v>
      </c>
      <c r="B33" s="18" t="s">
        <v>17</v>
      </c>
      <c r="C33" s="18" t="s">
        <v>47</v>
      </c>
      <c r="D33" s="18" t="s">
        <v>21</v>
      </c>
      <c r="E33" s="19">
        <v>2284.9875000000002</v>
      </c>
      <c r="F33" s="20">
        <f t="shared" si="4"/>
        <v>5.0598880092685643E-2</v>
      </c>
      <c r="G33" s="21">
        <v>45382</v>
      </c>
      <c r="H33" s="20">
        <v>0</v>
      </c>
      <c r="L33" s="32"/>
    </row>
    <row r="34" spans="1:12" x14ac:dyDescent="0.35">
      <c r="A34" s="18"/>
      <c r="B34" s="18"/>
      <c r="C34" s="18"/>
      <c r="D34" s="18"/>
      <c r="E34" s="19"/>
      <c r="F34" s="20"/>
      <c r="G34" s="21"/>
      <c r="H34" s="20"/>
      <c r="L34" s="32"/>
    </row>
    <row r="35" spans="1:12" x14ac:dyDescent="0.35">
      <c r="A35" s="18"/>
      <c r="B35" s="18"/>
      <c r="C35" s="18"/>
      <c r="D35" s="18"/>
      <c r="E35" s="19"/>
      <c r="F35" s="20"/>
      <c r="G35" s="21"/>
      <c r="H35" s="20"/>
      <c r="L35" s="32"/>
    </row>
    <row r="36" spans="1:12" x14ac:dyDescent="0.35">
      <c r="A36" s="18"/>
      <c r="B36" s="18"/>
      <c r="C36" s="18"/>
      <c r="D36" s="18"/>
      <c r="E36" s="18"/>
      <c r="F36" s="18"/>
      <c r="G36" s="18"/>
      <c r="H36" s="18"/>
      <c r="L36" s="32"/>
    </row>
    <row r="37" spans="1:12" x14ac:dyDescent="0.35">
      <c r="A37" s="18"/>
      <c r="B37" s="23" t="s">
        <v>16</v>
      </c>
      <c r="C37" s="23"/>
      <c r="D37" s="23"/>
      <c r="E37" s="24">
        <f>SUM(E30:E36)</f>
        <v>24549.108</v>
      </c>
      <c r="F37" s="25">
        <f>SUM(F30:F35)</f>
        <v>0.54361670340620671</v>
      </c>
      <c r="G37" s="26"/>
      <c r="H37" s="26"/>
      <c r="I37" s="1"/>
      <c r="L37" s="32"/>
    </row>
    <row r="38" spans="1:12" x14ac:dyDescent="0.35">
      <c r="A38" s="18"/>
      <c r="B38" s="18"/>
      <c r="C38" s="18"/>
      <c r="D38" s="18"/>
      <c r="E38" s="19"/>
      <c r="F38" s="20"/>
      <c r="G38" s="21"/>
      <c r="H38" s="21"/>
      <c r="I38" s="16"/>
    </row>
    <row r="39" spans="1:12" x14ac:dyDescent="0.35">
      <c r="A39" s="18"/>
      <c r="B39" s="22" t="s">
        <v>27</v>
      </c>
      <c r="C39" s="22"/>
      <c r="D39" s="18" t="s">
        <v>14</v>
      </c>
      <c r="E39" s="19">
        <v>3623.0206412999996</v>
      </c>
      <c r="F39" s="20">
        <f>+E39/$E$45</f>
        <v>8.0228354423148365E-2</v>
      </c>
      <c r="G39" s="21"/>
      <c r="H39" s="21"/>
      <c r="I39" s="16"/>
    </row>
    <row r="40" spans="1:12" x14ac:dyDescent="0.35">
      <c r="A40" s="18"/>
      <c r="B40" s="23" t="s">
        <v>16</v>
      </c>
      <c r="C40" s="23"/>
      <c r="D40" s="23"/>
      <c r="E40" s="24">
        <f>+E39</f>
        <v>3623.0206412999996</v>
      </c>
      <c r="F40" s="25">
        <f>SUM(F39)</f>
        <v>8.0228354423148365E-2</v>
      </c>
      <c r="G40" s="26"/>
      <c r="H40" s="26"/>
      <c r="I40" s="16"/>
      <c r="J40" s="16"/>
    </row>
    <row r="41" spans="1:12" x14ac:dyDescent="0.35">
      <c r="A41" s="18"/>
      <c r="B41" s="18"/>
      <c r="C41" s="18"/>
      <c r="D41" s="18"/>
      <c r="E41" s="19"/>
      <c r="F41" s="20"/>
      <c r="G41" s="21"/>
      <c r="H41" s="21"/>
      <c r="I41" s="16"/>
    </row>
    <row r="42" spans="1:12" x14ac:dyDescent="0.35">
      <c r="A42" s="18"/>
      <c r="B42" s="22" t="s">
        <v>9</v>
      </c>
      <c r="C42" s="22"/>
      <c r="D42" s="18"/>
      <c r="E42" s="19"/>
      <c r="F42" s="20"/>
      <c r="G42" s="21"/>
      <c r="H42" s="21"/>
      <c r="I42" s="33"/>
    </row>
    <row r="43" spans="1:12" x14ac:dyDescent="0.35">
      <c r="A43" s="18"/>
      <c r="B43" s="22" t="s">
        <v>3</v>
      </c>
      <c r="C43" s="22"/>
      <c r="D43" s="18"/>
      <c r="E43" s="19">
        <f>E45-E18-E37-E26-E40</f>
        <v>1147.6481488000045</v>
      </c>
      <c r="F43" s="20">
        <f>+E43/$E$45</f>
        <v>2.5413579317052751E-2</v>
      </c>
      <c r="G43" s="21"/>
      <c r="H43" s="21"/>
      <c r="I43" s="33"/>
    </row>
    <row r="44" spans="1:12" x14ac:dyDescent="0.35">
      <c r="A44" s="18"/>
      <c r="B44" s="23" t="s">
        <v>16</v>
      </c>
      <c r="C44" s="23"/>
      <c r="D44" s="23"/>
      <c r="E44" s="24">
        <f>SUM(E43:E43)</f>
        <v>1147.6481488000045</v>
      </c>
      <c r="F44" s="25">
        <f>SUM(F43)</f>
        <v>2.5413579317052751E-2</v>
      </c>
      <c r="G44" s="26"/>
      <c r="H44" s="26"/>
      <c r="I44" s="33"/>
    </row>
    <row r="45" spans="1:12" x14ac:dyDescent="0.35">
      <c r="A45" s="18"/>
      <c r="B45" s="27" t="s">
        <v>7</v>
      </c>
      <c r="C45" s="27"/>
      <c r="D45" s="27"/>
      <c r="E45" s="28">
        <v>45158.855212100003</v>
      </c>
      <c r="F45" s="29">
        <f>+F44+F37+F18+F26+F40</f>
        <v>1.0000000000000002</v>
      </c>
      <c r="G45" s="30"/>
      <c r="H45" s="30"/>
      <c r="I45" s="33"/>
    </row>
    <row r="46" spans="1:12" x14ac:dyDescent="0.35">
      <c r="E46" s="16"/>
      <c r="I46" s="33"/>
      <c r="J46" s="16"/>
    </row>
    <row r="47" spans="1:12" x14ac:dyDescent="0.35">
      <c r="E47" s="16"/>
      <c r="F47" s="14"/>
    </row>
    <row r="48" spans="1:12" ht="38.25" customHeight="1" x14ac:dyDescent="0.35">
      <c r="B48" s="34" t="s">
        <v>49</v>
      </c>
      <c r="C48" s="34"/>
      <c r="D48" s="34"/>
      <c r="E48" s="34"/>
      <c r="F48" s="34"/>
      <c r="G48" s="34"/>
      <c r="H48" s="34"/>
    </row>
    <row r="49" spans="2:8" ht="39" customHeight="1" x14ac:dyDescent="0.35">
      <c r="B49" s="34" t="s">
        <v>50</v>
      </c>
      <c r="C49" s="34"/>
      <c r="D49" s="34"/>
      <c r="E49" s="34"/>
      <c r="F49" s="34"/>
      <c r="G49" s="34"/>
      <c r="H49" s="34"/>
    </row>
    <row r="50" spans="2:8" x14ac:dyDescent="0.35">
      <c r="B50" s="15"/>
      <c r="C50" s="15"/>
      <c r="E50" s="16"/>
    </row>
    <row r="51" spans="2:8" x14ac:dyDescent="0.35">
      <c r="B51" s="15"/>
      <c r="C51" s="15"/>
      <c r="E51" s="16"/>
    </row>
    <row r="52" spans="2:8" x14ac:dyDescent="0.35">
      <c r="B52" s="15"/>
      <c r="C52" s="15"/>
      <c r="E52" s="16"/>
    </row>
    <row r="53" spans="2:8" x14ac:dyDescent="0.35">
      <c r="B53" s="15"/>
      <c r="C53" s="15"/>
    </row>
  </sheetData>
  <sortState xmlns:xlrd2="http://schemas.microsoft.com/office/spreadsheetml/2017/richdata2" ref="B9:H15">
    <sortCondition descending="1" ref="E9:E15"/>
  </sortState>
  <mergeCells count="3">
    <mergeCell ref="B48:H48"/>
    <mergeCell ref="B49:H49"/>
    <mergeCell ref="A1:H1"/>
  </mergeCells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RightsWATCHMark">9|CITI-No PII-Confidential|{00000000-0000-0000-0000-000000000000}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%CLASSIFICATIONDATETIME%">11:28 05/05/2020</XMLData>
</file>

<file path=customXml/itemProps1.xml><?xml version="1.0" encoding="utf-8"?>
<ds:datastoreItem xmlns:ds="http://schemas.openxmlformats.org/officeDocument/2006/customXml" ds:itemID="{CD9EEACB-DC22-47D4-8519-C104CCDFD4A9}">
  <ds:schemaRefs/>
</ds:datastoreItem>
</file>

<file path=customXml/itemProps2.xml><?xml version="1.0" encoding="utf-8"?>
<ds:datastoreItem xmlns:ds="http://schemas.openxmlformats.org/officeDocument/2006/customXml" ds:itemID="{4F4B374D-FCA7-48A5-AEAE-94185906E7D0}">
  <ds:schemaRefs/>
</ds:datastoreItem>
</file>

<file path=customXml/itemProps3.xml><?xml version="1.0" encoding="utf-8"?>
<ds:datastoreItem xmlns:ds="http://schemas.openxmlformats.org/officeDocument/2006/customXml" ds:itemID="{CC72615F-E051-45FC-903B-E5175837055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Series 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Vishe, Abhiram Narayan [ICG-OPS]</dc:creator>
  <cp:lastModifiedBy>Mr. Ajay PS Saini</cp:lastModifiedBy>
  <cp:lastPrinted>2023-01-05T10:20:27Z</cp:lastPrinted>
  <dcterms:created xsi:type="dcterms:W3CDTF">1996-10-14T23:33:28Z</dcterms:created>
  <dcterms:modified xsi:type="dcterms:W3CDTF">2023-03-03T08:46:16Z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RightsWATCHMark">
    <vt:lpwstr>9|CITI-No PII-Confidential|{00000000-0000-0000-0000-000000000000}</vt:lpwstr>
  </property>
  <property fmtid="{D5CDD505-2E9C-101B-9397-08002B2CF9AE}" pid="9" name="MSIP_Label_0133068c-5f3b-4062-adca-9b17e9c90306_Enabled">
    <vt:lpwstr>true</vt:lpwstr>
  </property>
  <property fmtid="{D5CDD505-2E9C-101B-9397-08002B2CF9AE}" pid="10" name="MSIP_Label_0133068c-5f3b-4062-adca-9b17e9c90306_SetDate">
    <vt:lpwstr>2022-04-06T07:47:32Z</vt:lpwstr>
  </property>
  <property fmtid="{D5CDD505-2E9C-101B-9397-08002B2CF9AE}" pid="11" name="MSIP_Label_0133068c-5f3b-4062-adca-9b17e9c90306_Method">
    <vt:lpwstr>Privileged</vt:lpwstr>
  </property>
  <property fmtid="{D5CDD505-2E9C-101B-9397-08002B2CF9AE}" pid="12" name="MSIP_Label_0133068c-5f3b-4062-adca-9b17e9c90306_Name">
    <vt:lpwstr>Confidential</vt:lpwstr>
  </property>
  <property fmtid="{D5CDD505-2E9C-101B-9397-08002B2CF9AE}" pid="13" name="MSIP_Label_0133068c-5f3b-4062-adca-9b17e9c90306_SiteId">
    <vt:lpwstr>1771ae17-e764-4e0f-a476-d4184d79a5d9</vt:lpwstr>
  </property>
  <property fmtid="{D5CDD505-2E9C-101B-9397-08002B2CF9AE}" pid="14" name="MSIP_Label_0133068c-5f3b-4062-adca-9b17e9c90306_ActionId">
    <vt:lpwstr>73af56cc-65ed-4920-b001-36d6fc0c58de</vt:lpwstr>
  </property>
  <property fmtid="{D5CDD505-2E9C-101B-9397-08002B2CF9AE}" pid="15" name="MSIP_Label_0133068c-5f3b-4062-adca-9b17e9c90306_ContentBits">
    <vt:lpwstr>0</vt:lpwstr>
  </property>
</Properties>
</file>