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ifclmf-my.sharepoint.com/personal/complianceofficer_iifclmf_com/Documents/Backup/SEBI/COMPLIANCES/FORTNIGHTLY PORTFOLIO DISCLOSURE OCT 2020 ONWARDS/FINANCIAL YEAR 2023-2024/"/>
    </mc:Choice>
  </mc:AlternateContent>
  <xr:revisionPtr revIDLastSave="2" documentId="8_{E9893766-A7E4-428F-802B-A97E547BC9B7}" xr6:coauthVersionLast="47" xr6:coauthVersionMax="47" xr10:uidLastSave="{0209A889-CF4C-4F84-8952-9C1E3B6CE1DA}"/>
  <bookViews>
    <workbookView xWindow="-120" yWindow="-120" windowWidth="29040" windowHeight="15720" xr2:uid="{00000000-000D-0000-FFFF-FFFF00000000}"/>
  </bookViews>
  <sheets>
    <sheet name="Series II" sheetId="2" r:id="rId1"/>
  </sheets>
  <definedNames>
    <definedName name="_xlnm._FilterDatabase" localSheetId="0" hidden="1">'Series II'!$A$1:$I$92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8" i="2"/>
  <c r="A13" i="2"/>
  <c r="A8" i="2"/>
  <c r="A19" i="2" l="1"/>
  <c r="A20" i="2" s="1"/>
  <c r="A21" i="2" s="1"/>
  <c r="A22" i="2" s="1"/>
  <c r="A23" i="2" s="1"/>
  <c r="E10" i="2"/>
  <c r="F31" i="2" l="1"/>
  <c r="F32" i="2" s="1"/>
  <c r="E32" i="2"/>
  <c r="F10" i="2" l="1"/>
  <c r="E15" i="2" l="1"/>
  <c r="F13" i="2" l="1"/>
  <c r="F15" i="2" s="1"/>
  <c r="E29" i="2" l="1"/>
  <c r="E35" i="2" s="1"/>
  <c r="F29" i="2" l="1"/>
  <c r="F35" i="2"/>
  <c r="E36" i="2"/>
  <c r="F36" i="2" l="1"/>
  <c r="F37" i="2" s="1"/>
</calcChain>
</file>

<file path=xl/sharedStrings.xml><?xml version="1.0" encoding="utf-8"?>
<sst xmlns="http://schemas.openxmlformats.org/spreadsheetml/2006/main" count="46" uniqueCount="38">
  <si>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</si>
  <si>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</si>
  <si>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</si>
  <si>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</si>
  <si>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</si>
  <si>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</si>
  <si>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</si>
  <si>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</si>
  <si>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</si>
  <si>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</si>
  <si>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</si>
  <si>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</si>
  <si>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</si>
  <si>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</si>
  <si>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</si>
  <si>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</si>
  <si>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</si>
  <si>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</si>
  <si>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INE477K07018</t>
  </si>
  <si>
    <t>Green Infra Wind Energy Limited</t>
  </si>
  <si>
    <t>CARE AAA</t>
  </si>
  <si>
    <t>ICRA AAA</t>
  </si>
  <si>
    <t>NIIF Infrastructure Finance Limted</t>
  </si>
  <si>
    <t>INE246R07418</t>
  </si>
  <si>
    <t>Aggregated Yield %</t>
  </si>
  <si>
    <t>Governmnet Securities</t>
  </si>
  <si>
    <t>Fixed Deposit</t>
  </si>
  <si>
    <t>IN0020130061</t>
  </si>
  <si>
    <t>8.83% GOI 25NOV2023</t>
  </si>
  <si>
    <t>INE848E07450</t>
  </si>
  <si>
    <t>INE848E07468</t>
  </si>
  <si>
    <t>INE848E07385</t>
  </si>
  <si>
    <t>National Hydroelectric Power Corporation Limited</t>
  </si>
  <si>
    <t>CRISIL AA +</t>
  </si>
  <si>
    <t>Portfolio as on April 15, 2023</t>
  </si>
  <si>
    <t>IIFCL MF INFRASTRUCTURE DEBT FUND SR - II (BSE SCRIP CODE-540456)</t>
  </si>
  <si>
    <t>Note: IIFCL Mutual Fund Infrastructure Debt Fund Series-II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</si>
  <si>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Series-II in terms of the SEBI (Mutual Funds) Regulations, 1996. Hence, both the scheme(s) of IIFCL Mutual Fund (IDF) are under winding-up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</si>
</sst>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9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15" fontId="3" fillId="0" borderId="0" xfId="0" applyNumberFormat="1" applyFont="1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3" fillId="0" borderId="0" xfId="0" applyNumberFormat="1" applyFont="1"/>
    <xf numFmtId="10" fontId="3" fillId="0" borderId="0" xfId="0" applyNumberFormat="1" applyFont="1"/>
    <xf numFmtId="166" fontId="3" fillId="0" borderId="0" xfId="0" applyNumberFormat="1" applyFont="1"/>
    <xf numFmtId="0" fontId="5" fillId="0" borderId="0" xfId="0" applyFont="1"/>
    <xf numFmtId="4" fontId="3" fillId="0" borderId="0" xfId="0" applyNumberFormat="1" applyFont="1"/>
    <xf numFmtId="0" fontId="3" fillId="0" borderId="1" xfId="0" applyFont="1" applyBorder="1"/>
    <xf numFmtId="39" fontId="3" fillId="0" borderId="1" xfId="0" applyNumberFormat="1" applyFont="1" applyBorder="1"/>
    <xf numFmtId="10" fontId="3" fillId="0" borderId="1" xfId="0" applyNumberFormat="1" applyFont="1" applyBorder="1"/>
    <xf numFmtId="166" fontId="3" fillId="0" borderId="1" xfId="0" applyNumberFormat="1" applyFont="1" applyBorder="1"/>
    <xf numFmtId="0" fontId="5" fillId="0" borderId="1" xfId="0" applyFont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6" fontId="1" fillId="2" borderId="1" xfId="0" applyNumberFormat="1" applyFont="1" applyFill="1" applyBorder="1"/>
    <xf numFmtId="0" fontId="7" fillId="0" borderId="1" xfId="0" applyFont="1" applyBorder="1"/>
    <xf numFmtId="39" fontId="7" fillId="0" borderId="1" xfId="0" applyNumberFormat="1" applyFont="1" applyBorder="1"/>
    <xf numFmtId="10" fontId="7" fillId="0" borderId="1" xfId="0" applyNumberFormat="1" applyFont="1" applyBorder="1"/>
    <xf numFmtId="166" fontId="7" fillId="0" borderId="1" xfId="0" applyNumberFormat="1" applyFont="1" applyBorder="1"/>
    <xf numFmtId="0" fontId="8" fillId="0" borderId="1" xfId="0" applyFont="1" applyBorder="1"/>
    <xf numFmtId="10" fontId="7" fillId="3" borderId="1" xfId="2" applyNumberFormat="1" applyFont="1" applyFill="1" applyBorder="1"/>
    <xf numFmtId="43" fontId="3" fillId="0" borderId="1" xfId="1" applyFont="1" applyFill="1" applyBorder="1"/>
    <xf numFmtId="4" fontId="3" fillId="0" borderId="1" xfId="0" applyNumberFormat="1" applyFont="1" applyBorder="1"/>
    <xf numFmtId="4" fontId="7" fillId="3" borderId="1" xfId="0" applyNumberFormat="1" applyFont="1" applyFill="1" applyBorder="1"/>
    <xf numFmtId="43" fontId="3" fillId="0" borderId="0" xfId="1" applyFont="1" applyFill="1"/>
    <xf numFmtId="167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tabSelected="1" zoomScale="85" zoomScaleNormal="85" workbookViewId="0">
      <selection activeCell="B2" sqref="B2"/>
    </sheetView>
  </sheetViews>
  <sheetFormatPr defaultColWidth="9.140625" defaultRowHeight="18.75" x14ac:dyDescent="0.3"/>
  <cols>
    <col min="1" max="1" width="5.42578125" style="2" bestFit="1" customWidth="1"/>
    <col min="2" max="2" width="57.42578125" style="2" bestFit="1" customWidth="1"/>
    <col min="3" max="3" width="18.5703125" style="2" bestFit="1" customWidth="1"/>
    <col min="4" max="4" width="16.7109375" style="2" bestFit="1" customWidth="1"/>
    <col min="5" max="5" width="25.5703125" style="2" bestFit="1" customWidth="1"/>
    <col min="6" max="6" width="11.7109375" style="2" bestFit="1" customWidth="1"/>
    <col min="7" max="7" width="17.85546875" style="2" bestFit="1" customWidth="1"/>
    <col min="8" max="8" width="14.42578125" style="2" bestFit="1" customWidth="1"/>
    <col min="9" max="9" width="13.28515625" style="2" customWidth="1"/>
    <col min="10" max="16384" width="9.140625" style="2"/>
  </cols>
  <sheetData>
    <row r="1" spans="1:12" x14ac:dyDescent="0.3">
      <c r="A1" s="45" t="s">
        <v>35</v>
      </c>
      <c r="B1" s="45"/>
      <c r="C1" s="45"/>
      <c r="D1" s="45"/>
      <c r="E1" s="45"/>
      <c r="F1" s="45"/>
      <c r="G1" s="45"/>
      <c r="H1" s="45"/>
    </row>
    <row r="2" spans="1:12" x14ac:dyDescent="0.3">
      <c r="A2" s="3" t="s">
        <v>0</v>
      </c>
      <c r="B2" s="4" t="s">
        <v>34</v>
      </c>
      <c r="C2" s="4"/>
      <c r="D2" s="5"/>
      <c r="E2" s="6"/>
      <c r="F2" s="7"/>
      <c r="G2" s="20"/>
      <c r="H2" s="20"/>
    </row>
    <row r="3" spans="1:12" x14ac:dyDescent="0.3">
      <c r="A3" s="8"/>
      <c r="B3" s="9"/>
      <c r="C3" s="9"/>
      <c r="D3" s="3"/>
      <c r="E3" s="6"/>
      <c r="F3" s="7"/>
      <c r="G3" s="20"/>
      <c r="H3" s="20"/>
    </row>
    <row r="4" spans="1:12" ht="56.25" x14ac:dyDescent="0.3">
      <c r="A4" s="10" t="s">
        <v>13</v>
      </c>
      <c r="B4" s="11" t="s">
        <v>6</v>
      </c>
      <c r="C4" s="11" t="s">
        <v>17</v>
      </c>
      <c r="D4" s="11" t="s">
        <v>15</v>
      </c>
      <c r="E4" s="12" t="s">
        <v>8</v>
      </c>
      <c r="F4" s="13" t="s">
        <v>12</v>
      </c>
      <c r="G4" s="14" t="s">
        <v>2</v>
      </c>
      <c r="H4" s="14" t="s">
        <v>24</v>
      </c>
    </row>
    <row r="5" spans="1:12" x14ac:dyDescent="0.3">
      <c r="A5" s="20"/>
      <c r="B5" s="20"/>
      <c r="C5" s="20"/>
      <c r="D5" s="20"/>
      <c r="E5" s="21"/>
      <c r="F5" s="22"/>
      <c r="G5" s="23"/>
      <c r="H5" s="20"/>
    </row>
    <row r="6" spans="1:12" x14ac:dyDescent="0.3">
      <c r="A6" s="20"/>
      <c r="B6" s="24" t="s">
        <v>1</v>
      </c>
      <c r="C6" s="20"/>
      <c r="D6" s="20"/>
      <c r="E6" s="21"/>
      <c r="F6" s="22"/>
      <c r="G6" s="23"/>
      <c r="H6" s="20"/>
    </row>
    <row r="7" spans="1:12" x14ac:dyDescent="0.3">
      <c r="A7" s="20"/>
      <c r="B7" s="24" t="s">
        <v>4</v>
      </c>
      <c r="C7" s="33"/>
      <c r="D7" s="33"/>
      <c r="E7" s="34"/>
      <c r="F7" s="35"/>
      <c r="G7" s="36"/>
      <c r="H7" s="20"/>
    </row>
    <row r="8" spans="1:12" x14ac:dyDescent="0.3">
      <c r="A8" s="20">
        <f>+A7+1</f>
        <v>1</v>
      </c>
      <c r="B8" s="20"/>
      <c r="C8" s="20"/>
      <c r="D8" s="37"/>
      <c r="E8" s="21"/>
      <c r="F8" s="22">
        <f>+E8/$E$37</f>
        <v>0</v>
      </c>
      <c r="G8" s="23"/>
      <c r="H8" s="22">
        <v>0</v>
      </c>
      <c r="I8" s="19"/>
      <c r="K8" s="19"/>
    </row>
    <row r="9" spans="1:12" x14ac:dyDescent="0.3">
      <c r="A9" s="20"/>
      <c r="B9" s="20"/>
      <c r="C9" s="20"/>
      <c r="D9" s="37"/>
      <c r="E9" s="21"/>
      <c r="F9" s="22"/>
      <c r="G9" s="23"/>
      <c r="H9" s="22"/>
      <c r="I9" s="1"/>
    </row>
    <row r="10" spans="1:12" x14ac:dyDescent="0.3">
      <c r="A10" s="20"/>
      <c r="B10" s="25" t="s">
        <v>16</v>
      </c>
      <c r="C10" s="25"/>
      <c r="D10" s="25"/>
      <c r="E10" s="26">
        <f>SUM(E8:E9)</f>
        <v>0</v>
      </c>
      <c r="F10" s="27">
        <f>SUM(F8:F9)</f>
        <v>0</v>
      </c>
      <c r="G10" s="28"/>
      <c r="H10" s="28"/>
    </row>
    <row r="11" spans="1:12" x14ac:dyDescent="0.3">
      <c r="A11" s="20"/>
      <c r="B11" s="20"/>
      <c r="C11" s="20"/>
      <c r="D11" s="20"/>
      <c r="E11" s="21"/>
      <c r="F11" s="22"/>
      <c r="G11" s="23"/>
      <c r="H11" s="20"/>
      <c r="L11" s="16"/>
    </row>
    <row r="12" spans="1:12" x14ac:dyDescent="0.3">
      <c r="A12" s="20"/>
      <c r="B12" s="24" t="s">
        <v>25</v>
      </c>
      <c r="C12" s="20"/>
      <c r="D12" s="20"/>
      <c r="E12" s="21"/>
      <c r="F12" s="22"/>
      <c r="G12" s="23"/>
      <c r="H12" s="20"/>
      <c r="L12" s="16"/>
    </row>
    <row r="13" spans="1:12" x14ac:dyDescent="0.3">
      <c r="A13" s="20">
        <f>+A12+1</f>
        <v>1</v>
      </c>
      <c r="B13" s="20" t="s">
        <v>28</v>
      </c>
      <c r="C13" s="20" t="s">
        <v>27</v>
      </c>
      <c r="D13" s="37" t="s">
        <v>5</v>
      </c>
      <c r="E13" s="21">
        <v>358.93012119999997</v>
      </c>
      <c r="F13" s="22">
        <f>+E13/$E$37</f>
        <v>1.9980175390882416E-2</v>
      </c>
      <c r="G13" s="23">
        <v>45255</v>
      </c>
      <c r="H13" s="22">
        <v>6.9986000000000007E-2</v>
      </c>
      <c r="K13" s="19"/>
      <c r="L13" s="16"/>
    </row>
    <row r="14" spans="1:12" x14ac:dyDescent="0.3">
      <c r="A14" s="20"/>
      <c r="B14" s="24"/>
      <c r="C14" s="20"/>
      <c r="D14" s="20"/>
      <c r="E14" s="21"/>
      <c r="F14" s="22"/>
      <c r="G14" s="23"/>
      <c r="H14" s="20"/>
      <c r="L14" s="16"/>
    </row>
    <row r="15" spans="1:12" x14ac:dyDescent="0.3">
      <c r="A15" s="20"/>
      <c r="B15" s="25" t="s">
        <v>16</v>
      </c>
      <c r="C15" s="25"/>
      <c r="D15" s="25"/>
      <c r="E15" s="26">
        <f>SUM(E13:E14)</f>
        <v>358.93012119999997</v>
      </c>
      <c r="F15" s="27">
        <f>SUM(F13:F14)</f>
        <v>1.9980175390882416E-2</v>
      </c>
      <c r="G15" s="28"/>
      <c r="H15" s="28"/>
      <c r="L15" s="16"/>
    </row>
    <row r="16" spans="1:12" x14ac:dyDescent="0.3">
      <c r="A16" s="20"/>
      <c r="B16" s="20"/>
      <c r="C16" s="20"/>
      <c r="D16" s="20"/>
      <c r="E16" s="21"/>
      <c r="F16" s="22"/>
      <c r="G16" s="23"/>
      <c r="H16" s="20"/>
      <c r="L16" s="16"/>
    </row>
    <row r="17" spans="1:12" x14ac:dyDescent="0.3">
      <c r="A17" s="20"/>
      <c r="B17" s="24" t="s">
        <v>11</v>
      </c>
      <c r="C17" s="20"/>
      <c r="D17" s="20"/>
      <c r="E17" s="21"/>
      <c r="F17" s="22"/>
      <c r="G17" s="23"/>
      <c r="H17" s="20"/>
      <c r="L17" s="16"/>
    </row>
    <row r="18" spans="1:12" x14ac:dyDescent="0.3">
      <c r="A18" s="20"/>
      <c r="B18" s="24" t="s">
        <v>10</v>
      </c>
      <c r="C18" s="20"/>
      <c r="D18" s="20"/>
      <c r="E18" s="21"/>
      <c r="F18" s="22"/>
      <c r="G18" s="23"/>
      <c r="H18" s="20"/>
      <c r="L18" s="16"/>
    </row>
    <row r="19" spans="1:12" x14ac:dyDescent="0.3">
      <c r="A19" s="20">
        <f>+A13+1</f>
        <v>2</v>
      </c>
      <c r="B19" s="20" t="s">
        <v>19</v>
      </c>
      <c r="C19" s="20" t="s">
        <v>18</v>
      </c>
      <c r="D19" s="20" t="s">
        <v>33</v>
      </c>
      <c r="E19" s="21">
        <v>5029.6440000000002</v>
      </c>
      <c r="F19" s="22">
        <f>+E19/$E$37</f>
        <v>0.27997976023222487</v>
      </c>
      <c r="G19" s="23">
        <v>45142</v>
      </c>
      <c r="H19" s="22">
        <v>0.10312499999999999</v>
      </c>
      <c r="I19" s="1"/>
      <c r="K19" s="19"/>
      <c r="L19" s="16"/>
    </row>
    <row r="20" spans="1:12" x14ac:dyDescent="0.3">
      <c r="A20" s="20">
        <f>+A19+1</f>
        <v>3</v>
      </c>
      <c r="B20" s="20" t="s">
        <v>22</v>
      </c>
      <c r="C20" s="20" t="s">
        <v>23</v>
      </c>
      <c r="D20" s="20" t="s">
        <v>21</v>
      </c>
      <c r="E20" s="21">
        <v>3504.7809999999999</v>
      </c>
      <c r="F20" s="22">
        <f>+E20/$E$37</f>
        <v>0.19509685855429476</v>
      </c>
      <c r="G20" s="23">
        <v>45306</v>
      </c>
      <c r="H20" s="22">
        <v>7.8800000000000009E-2</v>
      </c>
      <c r="I20" s="1"/>
      <c r="K20" s="19"/>
      <c r="L20" s="16"/>
    </row>
    <row r="21" spans="1:12" x14ac:dyDescent="0.3">
      <c r="A21" s="20">
        <f>+A20+1</f>
        <v>4</v>
      </c>
      <c r="B21" s="20" t="s">
        <v>32</v>
      </c>
      <c r="C21" s="20" t="s">
        <v>30</v>
      </c>
      <c r="D21" s="20" t="s">
        <v>20</v>
      </c>
      <c r="E21" s="21">
        <v>372.90744000000001</v>
      </c>
      <c r="F21" s="22">
        <f>+E21/$E$37</f>
        <v>2.0758235700183311E-2</v>
      </c>
      <c r="G21" s="23">
        <v>46064</v>
      </c>
      <c r="H21" s="22">
        <v>7.3114499999999999E-2</v>
      </c>
      <c r="I21" s="1"/>
      <c r="K21" s="19"/>
      <c r="L21" s="16"/>
    </row>
    <row r="22" spans="1:12" x14ac:dyDescent="0.3">
      <c r="A22" s="20">
        <f>+A21+1</f>
        <v>5</v>
      </c>
      <c r="B22" s="20" t="s">
        <v>32</v>
      </c>
      <c r="C22" s="20" t="s">
        <v>29</v>
      </c>
      <c r="D22" s="20" t="s">
        <v>20</v>
      </c>
      <c r="E22" s="21">
        <v>368.33256</v>
      </c>
      <c r="F22" s="22">
        <f>+E22/$E$37</f>
        <v>2.0503570796366815E-2</v>
      </c>
      <c r="G22" s="23">
        <v>45699</v>
      </c>
      <c r="H22" s="22">
        <v>7.351450000000001E-2</v>
      </c>
      <c r="I22" s="1"/>
      <c r="K22" s="19"/>
      <c r="L22" s="16"/>
    </row>
    <row r="23" spans="1:12" x14ac:dyDescent="0.3">
      <c r="A23" s="20">
        <f>+A22+1</f>
        <v>6</v>
      </c>
      <c r="B23" s="20" t="s">
        <v>32</v>
      </c>
      <c r="C23" s="20" t="s">
        <v>31</v>
      </c>
      <c r="D23" s="20" t="s">
        <v>20</v>
      </c>
      <c r="E23" s="21">
        <v>114.509732</v>
      </c>
      <c r="F23" s="22">
        <f>+E23/$E$37</f>
        <v>6.3742895738975415E-3</v>
      </c>
      <c r="G23" s="23">
        <v>46429</v>
      </c>
      <c r="H23" s="22">
        <v>7.2749999999999995E-2</v>
      </c>
      <c r="I23" s="1"/>
      <c r="K23" s="19"/>
      <c r="L23" s="16"/>
    </row>
    <row r="24" spans="1:12" x14ac:dyDescent="0.3">
      <c r="A24" s="20"/>
      <c r="B24" s="20"/>
      <c r="C24" s="20"/>
      <c r="D24" s="20"/>
      <c r="E24" s="21"/>
      <c r="F24" s="22"/>
      <c r="G24" s="23"/>
      <c r="H24" s="22"/>
      <c r="I24" s="1"/>
      <c r="K24" s="19"/>
      <c r="L24" s="16"/>
    </row>
    <row r="25" spans="1:12" x14ac:dyDescent="0.3">
      <c r="A25" s="20"/>
      <c r="B25" s="20"/>
      <c r="C25" s="20"/>
      <c r="D25" s="20"/>
      <c r="E25" s="21"/>
      <c r="F25" s="22"/>
      <c r="G25" s="23"/>
      <c r="H25" s="22"/>
      <c r="I25" s="1"/>
      <c r="K25" s="19"/>
      <c r="L25" s="16"/>
    </row>
    <row r="26" spans="1:12" x14ac:dyDescent="0.3">
      <c r="A26" s="20"/>
      <c r="B26" s="20"/>
      <c r="C26" s="20"/>
      <c r="D26" s="20"/>
      <c r="E26" s="21"/>
      <c r="F26" s="22"/>
      <c r="G26" s="23"/>
      <c r="H26" s="22"/>
      <c r="I26" s="1"/>
      <c r="K26" s="19"/>
      <c r="L26" s="16"/>
    </row>
    <row r="27" spans="1:12" x14ac:dyDescent="0.3">
      <c r="A27" s="20"/>
      <c r="B27" s="20"/>
      <c r="C27" s="20"/>
      <c r="D27" s="20"/>
      <c r="E27" s="21"/>
      <c r="F27" s="22"/>
      <c r="G27" s="23"/>
      <c r="H27" s="22"/>
      <c r="I27" s="1"/>
      <c r="K27" s="19"/>
      <c r="L27" s="16"/>
    </row>
    <row r="28" spans="1:12" x14ac:dyDescent="0.3">
      <c r="A28" s="20"/>
      <c r="B28" s="20"/>
      <c r="C28" s="20"/>
      <c r="D28" s="20"/>
      <c r="E28" s="20"/>
      <c r="F28" s="20"/>
      <c r="G28" s="20"/>
      <c r="H28" s="20"/>
      <c r="I28" s="1"/>
      <c r="K28" s="19"/>
      <c r="L28" s="16"/>
    </row>
    <row r="29" spans="1:12" x14ac:dyDescent="0.3">
      <c r="A29" s="20"/>
      <c r="B29" s="25" t="s">
        <v>16</v>
      </c>
      <c r="C29" s="25"/>
      <c r="D29" s="25"/>
      <c r="E29" s="26">
        <f>SUM(E19:E27)</f>
        <v>9390.1747320000013</v>
      </c>
      <c r="F29" s="38">
        <f>SUM(F19:F27)</f>
        <v>0.52271271485696724</v>
      </c>
      <c r="G29" s="28"/>
      <c r="H29" s="28"/>
      <c r="I29" s="1"/>
      <c r="L29" s="16"/>
    </row>
    <row r="30" spans="1:12" x14ac:dyDescent="0.3">
      <c r="A30" s="20"/>
      <c r="B30" s="20"/>
      <c r="C30" s="20"/>
      <c r="D30" s="20"/>
      <c r="E30" s="21"/>
      <c r="F30" s="22"/>
      <c r="G30" s="23"/>
      <c r="H30" s="39"/>
      <c r="I30" s="1"/>
      <c r="L30" s="16"/>
    </row>
    <row r="31" spans="1:12" x14ac:dyDescent="0.3">
      <c r="A31" s="20"/>
      <c r="B31" s="24" t="s">
        <v>26</v>
      </c>
      <c r="C31" s="24"/>
      <c r="D31" s="20" t="s">
        <v>14</v>
      </c>
      <c r="E31" s="21">
        <v>8031.1532070000003</v>
      </c>
      <c r="F31" s="22">
        <f>+E31/$E$37</f>
        <v>0.44706153144916894</v>
      </c>
      <c r="G31" s="23"/>
      <c r="H31" s="23"/>
    </row>
    <row r="32" spans="1:12" x14ac:dyDescent="0.3">
      <c r="A32" s="20"/>
      <c r="B32" s="25" t="s">
        <v>16</v>
      </c>
      <c r="C32" s="25"/>
      <c r="D32" s="25"/>
      <c r="E32" s="26">
        <f>+E31</f>
        <v>8031.1532070000003</v>
      </c>
      <c r="F32" s="27">
        <f>SUM(F31)</f>
        <v>0.44706153144916894</v>
      </c>
      <c r="G32" s="28"/>
      <c r="H32" s="28"/>
      <c r="K32" s="15"/>
      <c r="L32" s="17"/>
    </row>
    <row r="33" spans="1:12" x14ac:dyDescent="0.3">
      <c r="A33" s="20"/>
      <c r="B33" s="20"/>
      <c r="C33" s="20"/>
      <c r="D33" s="20"/>
      <c r="E33" s="21"/>
      <c r="F33" s="22"/>
      <c r="G33" s="23"/>
      <c r="H33" s="39"/>
      <c r="K33" s="15"/>
      <c r="L33" s="17"/>
    </row>
    <row r="34" spans="1:12" x14ac:dyDescent="0.3">
      <c r="A34" s="20"/>
      <c r="B34" s="24" t="s">
        <v>9</v>
      </c>
      <c r="C34" s="24"/>
      <c r="D34" s="20"/>
      <c r="E34" s="21"/>
      <c r="F34" s="22"/>
      <c r="G34" s="23"/>
      <c r="H34" s="39"/>
      <c r="K34" s="15"/>
      <c r="L34" s="17"/>
    </row>
    <row r="35" spans="1:12" x14ac:dyDescent="0.3">
      <c r="A35" s="20"/>
      <c r="B35" s="24" t="s">
        <v>3</v>
      </c>
      <c r="C35" s="24"/>
      <c r="D35" s="20"/>
      <c r="E35" s="40">
        <f>E37-E29-E10-E15-E32</f>
        <v>184.05477379999957</v>
      </c>
      <c r="F35" s="22">
        <f>+E35/$E$37</f>
        <v>1.0245578302981336E-2</v>
      </c>
      <c r="G35" s="23"/>
      <c r="H35" s="39"/>
      <c r="K35" s="15"/>
      <c r="L35" s="17"/>
    </row>
    <row r="36" spans="1:12" x14ac:dyDescent="0.3">
      <c r="A36" s="20"/>
      <c r="B36" s="25" t="s">
        <v>16</v>
      </c>
      <c r="C36" s="25"/>
      <c r="D36" s="25"/>
      <c r="E36" s="41">
        <f>SUM(E35)</f>
        <v>184.05477379999957</v>
      </c>
      <c r="F36" s="27">
        <f>SUM(F35)</f>
        <v>1.0245578302981336E-2</v>
      </c>
      <c r="G36" s="28"/>
      <c r="H36" s="28"/>
      <c r="I36" s="42"/>
    </row>
    <row r="37" spans="1:12" x14ac:dyDescent="0.3">
      <c r="A37" s="20"/>
      <c r="B37" s="29" t="s">
        <v>7</v>
      </c>
      <c r="C37" s="29"/>
      <c r="D37" s="29"/>
      <c r="E37" s="30">
        <v>17964.312834</v>
      </c>
      <c r="F37" s="31">
        <f>+F36+F29+F10+F15+F32</f>
        <v>0.99999999999999989</v>
      </c>
      <c r="G37" s="32"/>
      <c r="H37" s="32"/>
      <c r="I37" s="1"/>
    </row>
    <row r="38" spans="1:12" x14ac:dyDescent="0.3">
      <c r="E38" s="19"/>
      <c r="I38" s="42"/>
    </row>
    <row r="39" spans="1:12" x14ac:dyDescent="0.3">
      <c r="E39" s="19"/>
      <c r="I39" s="19"/>
    </row>
    <row r="40" spans="1:12" ht="39" customHeight="1" x14ac:dyDescent="0.3">
      <c r="B40" s="44" t="s">
        <v>36</v>
      </c>
      <c r="C40" s="44"/>
      <c r="D40" s="44"/>
      <c r="E40" s="44"/>
      <c r="F40" s="44"/>
      <c r="G40" s="44"/>
      <c r="H40" s="44"/>
      <c r="I40" s="19"/>
    </row>
    <row r="41" spans="1:12" ht="60" customHeight="1" x14ac:dyDescent="0.3">
      <c r="B41" s="44" t="s">
        <v>37</v>
      </c>
      <c r="C41" s="44"/>
      <c r="D41" s="44"/>
      <c r="E41" s="44"/>
      <c r="F41" s="44"/>
      <c r="G41" s="44"/>
      <c r="H41" s="44"/>
      <c r="I41" s="19"/>
    </row>
    <row r="42" spans="1:12" x14ac:dyDescent="0.3">
      <c r="E42" s="19"/>
      <c r="F42" s="16"/>
      <c r="H42" s="19"/>
      <c r="I42" s="19"/>
    </row>
    <row r="43" spans="1:12" x14ac:dyDescent="0.3">
      <c r="E43" s="15"/>
      <c r="H43" s="19"/>
      <c r="I43" s="19"/>
    </row>
    <row r="44" spans="1:12" x14ac:dyDescent="0.3">
      <c r="B44" s="18"/>
      <c r="C44" s="18"/>
      <c r="E44" s="19"/>
      <c r="H44" s="19"/>
      <c r="I44" s="19"/>
    </row>
    <row r="45" spans="1:12" x14ac:dyDescent="0.3">
      <c r="B45" s="18"/>
      <c r="C45" s="18"/>
      <c r="E45" s="19"/>
    </row>
    <row r="46" spans="1:12" x14ac:dyDescent="0.3">
      <c r="B46" s="18"/>
      <c r="C46" s="18"/>
      <c r="E46" s="19"/>
    </row>
    <row r="47" spans="1:12" x14ac:dyDescent="0.3">
      <c r="B47" s="18"/>
      <c r="C47" s="18"/>
    </row>
    <row r="48" spans="1:12" x14ac:dyDescent="0.3">
      <c r="B48" s="18"/>
      <c r="C48" s="18"/>
      <c r="H48" s="1"/>
      <c r="I48" s="1"/>
    </row>
    <row r="49" spans="8:9" x14ac:dyDescent="0.3">
      <c r="H49" s="1"/>
      <c r="I49" s="1"/>
    </row>
    <row r="52" spans="8:9" x14ac:dyDescent="0.3">
      <c r="H52" s="15"/>
      <c r="I52" s="15"/>
    </row>
    <row r="56" spans="8:9" x14ac:dyDescent="0.3">
      <c r="H56" s="15"/>
      <c r="I56" s="15"/>
    </row>
    <row r="57" spans="8:9" x14ac:dyDescent="0.3">
      <c r="H57" s="43"/>
      <c r="I57" s="43"/>
    </row>
    <row r="58" spans="8:9" x14ac:dyDescent="0.3">
      <c r="H58" s="19"/>
      <c r="I58" s="19"/>
    </row>
    <row r="59" spans="8:9" x14ac:dyDescent="0.3">
      <c r="H59" s="43"/>
      <c r="I59" s="43"/>
    </row>
  </sheetData>
  <sortState xmlns:xlrd2="http://schemas.microsoft.com/office/spreadsheetml/2017/richdata2" ref="B8:H8">
    <sortCondition descending="1" ref="E8"/>
  </sortState>
  <mergeCells count="3">
    <mergeCell ref="A1:H1"/>
    <mergeCell ref="B40:H40"/>
    <mergeCell ref="B41:H4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9|CITI-No PII-Confidential|{00000000-0000-0000-0000-000000000000}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D9EEACB-DC22-47D4-8519-C104CCDFD4A9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4F4B374D-FCA7-48A5-AEAE-94185906E7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Mr. Ajay PS Saini</cp:lastModifiedBy>
  <cp:lastPrinted>2023-01-05T10:20:27Z</cp:lastPrinted>
  <dcterms:created xsi:type="dcterms:W3CDTF">1996-10-14T23:33:28Z</dcterms:created>
  <dcterms:modified xsi:type="dcterms:W3CDTF">2023-04-20T09:59:28Z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